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Štefan\OneDrive\Plocha\"/>
    </mc:Choice>
  </mc:AlternateContent>
  <bookViews>
    <workbookView xWindow="0" yWindow="0" windowWidth="0" windowHeight="0"/>
  </bookViews>
  <sheets>
    <sheet name="Rekapitulace stavby" sheetId="1" r:id="rId1"/>
    <sheet name="01 - SO-04 Rozšíření vodo..." sheetId="2" r:id="rId2"/>
    <sheet name="02 - SO-04 Rozšíření vodo..." sheetId="3" r:id="rId3"/>
    <sheet name="03 - SO-04 Rozšíření vodo..." sheetId="4" r:id="rId4"/>
    <sheet name="04 - SO-04 Rozšíření vodo..." sheetId="5" r:id="rId5"/>
    <sheet name="05 - SO-04 Rozšíření vodo..." sheetId="6" r:id="rId6"/>
    <sheet name="06 - SO-04 Rozšíření vodo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'01 - SO-04 Rozšíření vodo...'!$C$83:$K$154</definedName>
    <definedName name="_xlnm.Print_Area" localSheetId="1">'01 - SO-04 Rozšíření vodo...'!$C$4:$J$39,'01 - SO-04 Rozšíření vodo...'!$C$45:$J$65,'01 - SO-04 Rozšíření vodo...'!$C$71:$K$154</definedName>
    <definedName name="_xlnm.Print_Titles" localSheetId="1">'01 - SO-04 Rozšíření vodo...'!$83:$83</definedName>
    <definedName name="_xlnm._FilterDatabase" localSheetId="2" hidden="1">'02 - SO-04 Rozšíření vodo...'!$C$83:$K$169</definedName>
    <definedName name="_xlnm.Print_Area" localSheetId="2">'02 - SO-04 Rozšíření vodo...'!$C$4:$J$39,'02 - SO-04 Rozšíření vodo...'!$C$45:$J$65,'02 - SO-04 Rozšíření vodo...'!$C$71:$K$169</definedName>
    <definedName name="_xlnm.Print_Titles" localSheetId="2">'02 - SO-04 Rozšíření vodo...'!$83:$83</definedName>
    <definedName name="_xlnm._FilterDatabase" localSheetId="3" hidden="1">'03 - SO-04 Rozšíření vodo...'!$C$86:$K$178</definedName>
    <definedName name="_xlnm.Print_Area" localSheetId="3">'03 - SO-04 Rozšíření vodo...'!$C$4:$J$39,'03 - SO-04 Rozšíření vodo...'!$C$45:$J$68,'03 - SO-04 Rozšíření vodo...'!$C$74:$K$178</definedName>
    <definedName name="_xlnm.Print_Titles" localSheetId="3">'03 - SO-04 Rozšíření vodo...'!$86:$86</definedName>
    <definedName name="_xlnm._FilterDatabase" localSheetId="4" hidden="1">'04 - SO-04 Rozšíření vodo...'!$C$83:$K$157</definedName>
    <definedName name="_xlnm.Print_Area" localSheetId="4">'04 - SO-04 Rozšíření vodo...'!$C$4:$J$39,'04 - SO-04 Rozšíření vodo...'!$C$45:$J$65,'04 - SO-04 Rozšíření vodo...'!$C$71:$K$157</definedName>
    <definedName name="_xlnm.Print_Titles" localSheetId="4">'04 - SO-04 Rozšíření vodo...'!$83:$83</definedName>
    <definedName name="_xlnm._FilterDatabase" localSheetId="5" hidden="1">'05 - SO-04 Rozšíření vodo...'!$C$85:$K$172</definedName>
    <definedName name="_xlnm.Print_Area" localSheetId="5">'05 - SO-04 Rozšíření vodo...'!$C$4:$J$39,'05 - SO-04 Rozšíření vodo...'!$C$45:$J$67,'05 - SO-04 Rozšíření vodo...'!$C$73:$K$172</definedName>
    <definedName name="_xlnm.Print_Titles" localSheetId="5">'05 - SO-04 Rozšíření vodo...'!$85:$85</definedName>
    <definedName name="_xlnm._FilterDatabase" localSheetId="6" hidden="1">'06 - SO-04 Rozšíření vodo...'!$C$86:$K$189</definedName>
    <definedName name="_xlnm.Print_Area" localSheetId="6">'06 - SO-04 Rozšíření vodo...'!$C$4:$J$39,'06 - SO-04 Rozšíření vodo...'!$C$45:$J$68,'06 - SO-04 Rozšíření vodo...'!$C$74:$K$189</definedName>
    <definedName name="_xlnm.Print_Titles" localSheetId="6">'06 - SO-04 Rozšíření vodo...'!$86:$86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T179"/>
  <c r="R180"/>
  <c r="R179"/>
  <c r="P180"/>
  <c r="P179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0"/>
  <c r="BH120"/>
  <c r="BG120"/>
  <c r="BF120"/>
  <c r="T120"/>
  <c r="R120"/>
  <c r="P120"/>
  <c r="BI118"/>
  <c r="BH118"/>
  <c r="BG118"/>
  <c r="BF118"/>
  <c r="T118"/>
  <c r="R118"/>
  <c r="P118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6" r="J37"/>
  <c r="J36"/>
  <c i="1" r="AY59"/>
  <c i="6" r="J35"/>
  <c i="1" r="AX59"/>
  <c i="6"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4"/>
  <c r="BH114"/>
  <c r="BG114"/>
  <c r="BF114"/>
  <c r="T114"/>
  <c r="R114"/>
  <c r="P114"/>
  <c r="BI112"/>
  <c r="BH112"/>
  <c r="BG112"/>
  <c r="BF112"/>
  <c r="T112"/>
  <c r="R112"/>
  <c r="P112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5" r="J37"/>
  <c r="J36"/>
  <c i="1" r="AY58"/>
  <c i="5" r="J35"/>
  <c i="1" r="AX58"/>
  <c i="5"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09"/>
  <c r="BH109"/>
  <c r="BG109"/>
  <c r="BF109"/>
  <c r="T109"/>
  <c r="R109"/>
  <c r="P109"/>
  <c r="BI107"/>
  <c r="BH107"/>
  <c r="BG107"/>
  <c r="BF107"/>
  <c r="T107"/>
  <c r="R107"/>
  <c r="P107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4" r="J37"/>
  <c r="J36"/>
  <c i="1" r="AY57"/>
  <c i="4" r="J35"/>
  <c i="1" r="AX57"/>
  <c i="4"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T168"/>
  <c r="R169"/>
  <c r="R168"/>
  <c r="P169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3" r="J37"/>
  <c r="J36"/>
  <c i="1" r="AY56"/>
  <c i="3" r="J35"/>
  <c i="1" r="AX56"/>
  <c i="3" r="BI169"/>
  <c r="BH169"/>
  <c r="BG169"/>
  <c r="BF169"/>
  <c r="T169"/>
  <c r="T168"/>
  <c r="R169"/>
  <c r="R168"/>
  <c r="P169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2" r="J37"/>
  <c r="J36"/>
  <c i="1" r="AY55"/>
  <c i="2" r="J35"/>
  <c i="1" r="AX55"/>
  <c i="2" r="BI154"/>
  <c r="BH154"/>
  <c r="BG154"/>
  <c r="BF154"/>
  <c r="T154"/>
  <c r="T153"/>
  <c r="R154"/>
  <c r="R153"/>
  <c r="P154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09"/>
  <c r="BH109"/>
  <c r="BG109"/>
  <c r="BF109"/>
  <c r="T109"/>
  <c r="R109"/>
  <c r="P109"/>
  <c r="BI107"/>
  <c r="BH107"/>
  <c r="BG107"/>
  <c r="BF107"/>
  <c r="T107"/>
  <c r="R107"/>
  <c r="P107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1" r="L50"/>
  <c r="AM50"/>
  <c r="AM49"/>
  <c r="L49"/>
  <c r="AM47"/>
  <c r="L47"/>
  <c r="L45"/>
  <c r="L44"/>
  <c i="7" r="BK189"/>
  <c r="J189"/>
  <c r="BK188"/>
  <c r="J188"/>
  <c r="BK186"/>
  <c r="J186"/>
  <c r="BK185"/>
  <c r="J185"/>
  <c r="BK183"/>
  <c r="J183"/>
  <c r="BK182"/>
  <c r="J182"/>
  <c r="BK180"/>
  <c r="J180"/>
  <c r="BK178"/>
  <c r="J178"/>
  <c r="BK177"/>
  <c r="J177"/>
  <c r="BK174"/>
  <c r="J174"/>
  <c r="BK173"/>
  <c r="J173"/>
  <c r="BK172"/>
  <c r="J172"/>
  <c r="BK171"/>
  <c r="J171"/>
  <c r="BK170"/>
  <c r="J170"/>
  <c r="BK169"/>
  <c r="J169"/>
  <c r="BK168"/>
  <c r="J168"/>
  <c r="BK167"/>
  <c r="J167"/>
  <c r="BK166"/>
  <c r="J166"/>
  <c r="BK164"/>
  <c r="J164"/>
  <c r="BK163"/>
  <c r="J163"/>
  <c r="BK162"/>
  <c r="J162"/>
  <c r="BK161"/>
  <c r="J161"/>
  <c r="BK160"/>
  <c r="J160"/>
  <c r="BK159"/>
  <c r="J159"/>
  <c r="BK158"/>
  <c r="J158"/>
  <c r="BK157"/>
  <c r="J157"/>
  <c r="BK156"/>
  <c r="J156"/>
  <c r="BK155"/>
  <c r="J155"/>
  <c r="BK154"/>
  <c r="J154"/>
  <c r="BK153"/>
  <c r="J153"/>
  <c r="BK152"/>
  <c r="J152"/>
  <c r="BK151"/>
  <c r="J151"/>
  <c r="BK150"/>
  <c r="J150"/>
  <c r="BK149"/>
  <c r="J149"/>
  <c r="BK148"/>
  <c r="J148"/>
  <c r="BK147"/>
  <c r="J147"/>
  <c r="BK146"/>
  <c r="J146"/>
  <c r="BK145"/>
  <c r="J145"/>
  <c r="BK144"/>
  <c r="J144"/>
  <c r="BK142"/>
  <c r="J142"/>
  <c r="BK141"/>
  <c r="J141"/>
  <c r="BK139"/>
  <c r="J139"/>
  <c r="BK138"/>
  <c r="J138"/>
  <c r="BK137"/>
  <c r="J137"/>
  <c r="BK136"/>
  <c r="J136"/>
  <c r="BK135"/>
  <c r="J135"/>
  <c r="BK133"/>
  <c r="J133"/>
  <c r="BK132"/>
  <c r="J132"/>
  <c r="BK131"/>
  <c r="J131"/>
  <c r="BK130"/>
  <c r="J130"/>
  <c r="BK128"/>
  <c r="J128"/>
  <c r="BK127"/>
  <c r="J127"/>
  <c r="BK120"/>
  <c r="J120"/>
  <c r="BK118"/>
  <c r="J118"/>
  <c r="BK110"/>
  <c r="J110"/>
  <c r="BK108"/>
  <c r="J108"/>
  <c r="BK107"/>
  <c r="J107"/>
  <c r="BK105"/>
  <c r="J105"/>
  <c r="BK104"/>
  <c r="J104"/>
  <c r="BK102"/>
  <c r="J102"/>
  <c r="BK101"/>
  <c r="J101"/>
  <c r="BK95"/>
  <c r="J95"/>
  <c r="BK93"/>
  <c r="J93"/>
  <c r="BK90"/>
  <c r="J90"/>
  <c i="6" r="BK172"/>
  <c r="J172"/>
  <c r="BK171"/>
  <c r="J171"/>
  <c r="BK169"/>
  <c r="J169"/>
  <c r="BK167"/>
  <c r="J167"/>
  <c r="BK166"/>
  <c r="J166"/>
  <c r="BK164"/>
  <c r="J164"/>
  <c r="BK163"/>
  <c r="J163"/>
  <c r="BK160"/>
  <c r="J160"/>
  <c r="BK159"/>
  <c r="J159"/>
  <c r="BK158"/>
  <c r="J158"/>
  <c r="BK157"/>
  <c r="J157"/>
  <c r="BK156"/>
  <c r="J156"/>
  <c r="BK155"/>
  <c r="J155"/>
  <c r="BK154"/>
  <c r="J154"/>
  <c r="BK153"/>
  <c r="J153"/>
  <c r="BK152"/>
  <c r="J152"/>
  <c r="BK151"/>
  <c r="J151"/>
  <c r="BK150"/>
  <c r="J150"/>
  <c r="BK149"/>
  <c r="J149"/>
  <c r="BK148"/>
  <c r="J148"/>
  <c r="BK147"/>
  <c r="J147"/>
  <c r="BK146"/>
  <c r="J146"/>
  <c r="BK145"/>
  <c r="J145"/>
  <c r="BK144"/>
  <c r="J144"/>
  <c r="BK143"/>
  <c r="J143"/>
  <c r="BK142"/>
  <c r="J142"/>
  <c r="BK141"/>
  <c r="J141"/>
  <c r="BK140"/>
  <c r="J140"/>
  <c r="BK139"/>
  <c r="J139"/>
  <c r="BK138"/>
  <c r="J138"/>
  <c r="BK137"/>
  <c r="J137"/>
  <c r="BK136"/>
  <c r="J136"/>
  <c r="BK135"/>
  <c r="J135"/>
  <c r="BK133"/>
  <c r="J133"/>
  <c r="BK132"/>
  <c r="J132"/>
  <c r="BK130"/>
  <c r="J130"/>
  <c r="BK129"/>
  <c r="J129"/>
  <c r="BK128"/>
  <c r="J128"/>
  <c r="BK127"/>
  <c r="J127"/>
  <c r="BK126"/>
  <c r="J126"/>
  <c r="BK124"/>
  <c r="J124"/>
  <c r="BK123"/>
  <c r="J123"/>
  <c r="BK121"/>
  <c r="J121"/>
  <c r="BK120"/>
  <c r="J120"/>
  <c r="BK114"/>
  <c r="J114"/>
  <c r="BK112"/>
  <c r="J112"/>
  <c r="BK106"/>
  <c r="J106"/>
  <c r="BK104"/>
  <c r="J104"/>
  <c r="BK103"/>
  <c r="J103"/>
  <c r="BK101"/>
  <c r="J101"/>
  <c r="BK100"/>
  <c r="J100"/>
  <c r="BK98"/>
  <c r="J98"/>
  <c r="BK97"/>
  <c r="J97"/>
  <c r="BK91"/>
  <c r="J91"/>
  <c r="BK89"/>
  <c r="J89"/>
  <c i="5" r="BK157"/>
  <c r="J157"/>
  <c r="BK155"/>
  <c r="J155"/>
  <c r="BK154"/>
  <c r="J154"/>
  <c r="BK151"/>
  <c r="J151"/>
  <c r="BK150"/>
  <c r="J150"/>
  <c r="BK149"/>
  <c r="J149"/>
  <c r="BK148"/>
  <c r="J148"/>
  <c r="BK147"/>
  <c r="J147"/>
  <c r="BK146"/>
  <c r="J146"/>
  <c r="BK145"/>
  <c r="J145"/>
  <c r="BK144"/>
  <c r="J144"/>
  <c r="BK143"/>
  <c r="J143"/>
  <c r="BK142"/>
  <c r="J142"/>
  <c r="BK141"/>
  <c r="J141"/>
  <c r="BK140"/>
  <c r="J140"/>
  <c r="BK139"/>
  <c r="J139"/>
  <c r="BK138"/>
  <c r="J138"/>
  <c r="BK137"/>
  <c r="J137"/>
  <c r="BK136"/>
  <c r="J136"/>
  <c r="BK135"/>
  <c r="J135"/>
  <c r="BK134"/>
  <c r="J134"/>
  <c r="BK133"/>
  <c r="J133"/>
  <c r="BK132"/>
  <c r="J132"/>
  <c r="BK131"/>
  <c r="J131"/>
  <c r="BK130"/>
  <c r="J130"/>
  <c r="BK129"/>
  <c r="J129"/>
  <c r="BK128"/>
  <c r="J128"/>
  <c r="BK127"/>
  <c r="J127"/>
  <c r="BK125"/>
  <c r="J125"/>
  <c r="BK124"/>
  <c r="J124"/>
  <c r="BK122"/>
  <c r="J122"/>
  <c r="BK121"/>
  <c r="J121"/>
  <c r="BK120"/>
  <c r="J120"/>
  <c r="BK119"/>
  <c r="J119"/>
  <c r="BK118"/>
  <c r="J118"/>
  <c r="BK116"/>
  <c r="J116"/>
  <c r="BK115"/>
  <c r="J115"/>
  <c r="BK109"/>
  <c r="J109"/>
  <c r="BK107"/>
  <c r="J107"/>
  <c r="BK101"/>
  <c r="J101"/>
  <c r="BK99"/>
  <c r="J99"/>
  <c r="BK98"/>
  <c r="J98"/>
  <c r="BK96"/>
  <c r="J96"/>
  <c r="BK95"/>
  <c r="J95"/>
  <c r="BK93"/>
  <c r="J93"/>
  <c r="BK87"/>
  <c r="J87"/>
  <c i="4" r="BK178"/>
  <c r="J178"/>
  <c r="BK177"/>
  <c r="J177"/>
  <c r="BK175"/>
  <c r="J175"/>
  <c r="BK174"/>
  <c r="J174"/>
  <c r="BK172"/>
  <c r="J172"/>
  <c r="BK171"/>
  <c r="J171"/>
  <c r="BK169"/>
  <c r="J169"/>
  <c r="BK167"/>
  <c r="J167"/>
  <c r="BK166"/>
  <c r="J166"/>
  <c r="BK163"/>
  <c r="J163"/>
  <c r="BK162"/>
  <c r="J162"/>
  <c r="BK161"/>
  <c r="J161"/>
  <c r="BK160"/>
  <c r="J160"/>
  <c r="BK159"/>
  <c r="J159"/>
  <c r="BK158"/>
  <c r="J158"/>
  <c r="BK157"/>
  <c r="J157"/>
  <c r="BK156"/>
  <c r="J156"/>
  <c r="BK155"/>
  <c r="J155"/>
  <c r="BK154"/>
  <c r="J154"/>
  <c r="BK153"/>
  <c r="J153"/>
  <c r="BK152"/>
  <c r="J152"/>
  <c r="BK151"/>
  <c r="J151"/>
  <c r="BK150"/>
  <c r="J150"/>
  <c r="BK149"/>
  <c r="J149"/>
  <c r="BK148"/>
  <c r="J148"/>
  <c r="BK147"/>
  <c r="J147"/>
  <c r="BK146"/>
  <c r="J146"/>
  <c r="BK145"/>
  <c r="J145"/>
  <c r="BK144"/>
  <c r="J144"/>
  <c r="BK143"/>
  <c r="J143"/>
  <c r="BK142"/>
  <c r="J142"/>
  <c r="BK141"/>
  <c r="J141"/>
  <c r="BK140"/>
  <c r="J140"/>
  <c r="BK139"/>
  <c r="J139"/>
  <c r="BK137"/>
  <c r="J137"/>
  <c r="BK136"/>
  <c r="J136"/>
  <c r="BK134"/>
  <c r="J134"/>
  <c r="BK133"/>
  <c r="J133"/>
  <c r="BK132"/>
  <c r="J132"/>
  <c r="BK131"/>
  <c r="J131"/>
  <c r="BK130"/>
  <c r="J130"/>
  <c r="BK129"/>
  <c r="J129"/>
  <c r="BK128"/>
  <c r="J128"/>
  <c r="BK126"/>
  <c r="J126"/>
  <c r="BK125"/>
  <c r="J125"/>
  <c r="BK124"/>
  <c r="J124"/>
  <c r="BK123"/>
  <c r="J123"/>
  <c r="BK121"/>
  <c r="J121"/>
  <c r="BK120"/>
  <c r="J120"/>
  <c r="BK118"/>
  <c r="J118"/>
  <c r="BK115"/>
  <c r="J115"/>
  <c r="BK109"/>
  <c r="J109"/>
  <c r="BK107"/>
  <c r="J107"/>
  <c r="BK106"/>
  <c r="J106"/>
  <c r="BK105"/>
  <c r="J105"/>
  <c r="BK104"/>
  <c r="J104"/>
  <c r="BK102"/>
  <c r="J102"/>
  <c r="BK101"/>
  <c r="J101"/>
  <c r="BK95"/>
  <c r="J95"/>
  <c r="BK93"/>
  <c r="J93"/>
  <c r="BK90"/>
  <c r="J90"/>
  <c i="3" r="BK169"/>
  <c r="J169"/>
  <c r="BK167"/>
  <c r="J167"/>
  <c r="BK166"/>
  <c r="J166"/>
  <c r="BK163"/>
  <c r="J163"/>
  <c r="BK162"/>
  <c r="J162"/>
  <c r="BK161"/>
  <c r="J161"/>
  <c r="BK160"/>
  <c r="J160"/>
  <c r="BK159"/>
  <c r="J159"/>
  <c r="BK158"/>
  <c r="J158"/>
  <c r="BK157"/>
  <c r="J157"/>
  <c r="BK156"/>
  <c r="J156"/>
  <c r="BK155"/>
  <c r="J155"/>
  <c r="BK153"/>
  <c r="J153"/>
  <c r="BK152"/>
  <c r="J152"/>
  <c r="BK151"/>
  <c r="J151"/>
  <c r="BK150"/>
  <c r="J150"/>
  <c r="BK149"/>
  <c r="J149"/>
  <c r="BK148"/>
  <c r="J148"/>
  <c r="BK147"/>
  <c r="J147"/>
  <c r="BK146"/>
  <c r="J146"/>
  <c r="BK145"/>
  <c r="J145"/>
  <c r="BK144"/>
  <c r="J144"/>
  <c r="BK143"/>
  <c r="J143"/>
  <c r="BK142"/>
  <c r="J142"/>
  <c r="BK141"/>
  <c r="J141"/>
  <c r="BK140"/>
  <c r="J140"/>
  <c r="BK139"/>
  <c r="J139"/>
  <c r="BK138"/>
  <c r="J138"/>
  <c r="BK137"/>
  <c r="J137"/>
  <c r="BK136"/>
  <c r="J136"/>
  <c r="BK134"/>
  <c r="J134"/>
  <c r="BK133"/>
  <c r="J133"/>
  <c r="BK131"/>
  <c r="J131"/>
  <c r="BK130"/>
  <c r="J130"/>
  <c r="BK129"/>
  <c r="J129"/>
  <c r="BK128"/>
  <c r="J128"/>
  <c r="BK127"/>
  <c r="J127"/>
  <c r="BK126"/>
  <c r="J126"/>
  <c r="BK125"/>
  <c r="J125"/>
  <c r="BK123"/>
  <c r="J123"/>
  <c r="BK122"/>
  <c r="J122"/>
  <c r="BK116"/>
  <c r="J116"/>
  <c r="BK114"/>
  <c r="J114"/>
  <c r="BK112"/>
  <c r="J112"/>
  <c r="BK111"/>
  <c r="J111"/>
  <c r="BK110"/>
  <c r="J110"/>
  <c r="BK104"/>
  <c r="J104"/>
  <c r="BK102"/>
  <c r="J102"/>
  <c r="BK101"/>
  <c r="J101"/>
  <c r="BK99"/>
  <c r="J99"/>
  <c r="BK98"/>
  <c r="J98"/>
  <c r="BK96"/>
  <c r="J96"/>
  <c r="BK95"/>
  <c r="J95"/>
  <c r="BK89"/>
  <c r="J89"/>
  <c r="BK87"/>
  <c r="J87"/>
  <c i="2" r="BK154"/>
  <c r="J154"/>
  <c r="BK152"/>
  <c r="J152"/>
  <c r="BK151"/>
  <c r="J151"/>
  <c r="BK148"/>
  <c r="J148"/>
  <c r="BK147"/>
  <c r="J147"/>
  <c r="BK146"/>
  <c r="J146"/>
  <c r="BK145"/>
  <c r="J145"/>
  <c r="BK144"/>
  <c r="J144"/>
  <c r="BK143"/>
  <c r="J143"/>
  <c r="BK142"/>
  <c r="J142"/>
  <c r="BK141"/>
  <c r="J141"/>
  <c r="BK140"/>
  <c r="J140"/>
  <c r="BK139"/>
  <c r="J139"/>
  <c r="BK138"/>
  <c r="J138"/>
  <c r="BK137"/>
  <c r="J137"/>
  <c r="BK136"/>
  <c r="J136"/>
  <c r="BK135"/>
  <c r="J135"/>
  <c r="BK134"/>
  <c r="J134"/>
  <c r="BK133"/>
  <c r="J133"/>
  <c r="BK132"/>
  <c r="J132"/>
  <c r="BK131"/>
  <c r="J131"/>
  <c r="BK130"/>
  <c r="J130"/>
  <c r="BK129"/>
  <c r="J129"/>
  <c r="BK128"/>
  <c r="J128"/>
  <c r="BK127"/>
  <c r="J127"/>
  <c r="BK125"/>
  <c r="J125"/>
  <c r="BK124"/>
  <c r="J124"/>
  <c r="BK122"/>
  <c r="J122"/>
  <c r="BK121"/>
  <c r="J121"/>
  <c r="BK120"/>
  <c r="J120"/>
  <c r="BK119"/>
  <c r="J119"/>
  <c r="BK118"/>
  <c r="J118"/>
  <c r="BK116"/>
  <c r="J116"/>
  <c r="BK115"/>
  <c r="J115"/>
  <c r="BK109"/>
  <c r="J109"/>
  <c r="BK107"/>
  <c r="J107"/>
  <c r="BK101"/>
  <c r="J101"/>
  <c r="BK99"/>
  <c r="J99"/>
  <c r="BK98"/>
  <c r="J98"/>
  <c r="BK96"/>
  <c r="J96"/>
  <c r="BK95"/>
  <c r="J95"/>
  <c r="BK93"/>
  <c r="J93"/>
  <c r="BK87"/>
  <c r="J87"/>
  <c i="1" r="AS54"/>
  <c i="2" l="1" r="BK86"/>
  <c r="J86"/>
  <c r="J61"/>
  <c r="P86"/>
  <c r="R86"/>
  <c r="T86"/>
  <c r="BK108"/>
  <c r="J108"/>
  <c r="J62"/>
  <c r="P108"/>
  <c r="R108"/>
  <c r="T108"/>
  <c r="BK117"/>
  <c r="J117"/>
  <c r="J63"/>
  <c r="P117"/>
  <c r="R117"/>
  <c r="T117"/>
  <c i="3" r="BK86"/>
  <c r="J86"/>
  <c r="J61"/>
  <c r="P86"/>
  <c r="R86"/>
  <c r="T86"/>
  <c r="BK115"/>
  <c r="J115"/>
  <c r="J62"/>
  <c r="P115"/>
  <c r="R115"/>
  <c r="T115"/>
  <c r="BK124"/>
  <c r="J124"/>
  <c r="J63"/>
  <c r="P124"/>
  <c r="R124"/>
  <c r="T124"/>
  <c i="4" r="BK89"/>
  <c r="J89"/>
  <c r="J61"/>
  <c r="P89"/>
  <c r="R89"/>
  <c r="T89"/>
  <c r="BK117"/>
  <c r="J117"/>
  <c r="J62"/>
  <c r="P117"/>
  <c r="R117"/>
  <c r="T117"/>
  <c r="BK122"/>
  <c r="J122"/>
  <c r="J63"/>
  <c r="P122"/>
  <c r="R122"/>
  <c r="T122"/>
  <c r="BK127"/>
  <c r="J127"/>
  <c r="J64"/>
  <c r="P127"/>
  <c r="R127"/>
  <c r="T127"/>
  <c r="BK170"/>
  <c r="J170"/>
  <c r="J66"/>
  <c r="P170"/>
  <c r="R170"/>
  <c r="T170"/>
  <c r="BK176"/>
  <c r="J176"/>
  <c r="J67"/>
  <c r="P176"/>
  <c r="R176"/>
  <c r="T176"/>
  <c i="5" r="BK86"/>
  <c r="J86"/>
  <c r="J61"/>
  <c r="P86"/>
  <c r="R86"/>
  <c r="T86"/>
  <c r="BK108"/>
  <c r="J108"/>
  <c r="J62"/>
  <c r="P108"/>
  <c r="R108"/>
  <c r="T108"/>
  <c r="BK117"/>
  <c r="J117"/>
  <c r="J63"/>
  <c r="P117"/>
  <c r="R117"/>
  <c r="T117"/>
  <c i="6" r="BK88"/>
  <c r="J88"/>
  <c r="J61"/>
  <c r="P88"/>
  <c r="R88"/>
  <c r="T88"/>
  <c r="BK113"/>
  <c r="J113"/>
  <c r="J62"/>
  <c r="P113"/>
  <c r="R113"/>
  <c r="T113"/>
  <c r="BK122"/>
  <c r="J122"/>
  <c r="J63"/>
  <c r="P122"/>
  <c r="R122"/>
  <c r="T122"/>
  <c r="BK125"/>
  <c r="J125"/>
  <c r="J64"/>
  <c r="P125"/>
  <c r="R125"/>
  <c r="T125"/>
  <c r="BK165"/>
  <c r="J165"/>
  <c r="J65"/>
  <c r="P165"/>
  <c r="R165"/>
  <c r="T165"/>
  <c r="BK170"/>
  <c r="J170"/>
  <c r="J66"/>
  <c r="P170"/>
  <c r="R170"/>
  <c r="T170"/>
  <c i="7" r="BK89"/>
  <c r="J89"/>
  <c r="J61"/>
  <c r="P89"/>
  <c r="R89"/>
  <c r="T89"/>
  <c r="BK119"/>
  <c r="J119"/>
  <c r="J62"/>
  <c r="P119"/>
  <c r="R119"/>
  <c r="T119"/>
  <c r="BK129"/>
  <c r="J129"/>
  <c r="J63"/>
  <c r="P129"/>
  <c r="R129"/>
  <c r="T129"/>
  <c r="BK134"/>
  <c r="J134"/>
  <c r="J64"/>
  <c r="P134"/>
  <c r="R134"/>
  <c r="T134"/>
  <c r="BK181"/>
  <c r="J181"/>
  <c r="J66"/>
  <c r="P181"/>
  <c r="R181"/>
  <c r="T181"/>
  <c r="BK187"/>
  <c r="J187"/>
  <c r="J67"/>
  <c r="P187"/>
  <c r="R187"/>
  <c r="T187"/>
  <c i="2" r="E48"/>
  <c r="J52"/>
  <c r="F55"/>
  <c r="BE87"/>
  <c r="BE93"/>
  <c r="BE95"/>
  <c r="BE96"/>
  <c r="BE98"/>
  <c r="BE99"/>
  <c r="BE101"/>
  <c r="BE107"/>
  <c r="BE109"/>
  <c r="BE115"/>
  <c r="BE116"/>
  <c r="BE118"/>
  <c r="BE119"/>
  <c r="BE120"/>
  <c r="BE121"/>
  <c r="BE122"/>
  <c r="BE124"/>
  <c r="BE125"/>
  <c r="BE127"/>
  <c r="BE128"/>
  <c r="BE129"/>
  <c r="BE130"/>
  <c r="BE131"/>
  <c r="BE132"/>
  <c r="BE133"/>
  <c r="BE134"/>
  <c r="BE135"/>
  <c r="BE136"/>
  <c r="BE137"/>
  <c r="BE138"/>
  <c r="BE139"/>
  <c r="BE140"/>
  <c r="BE141"/>
  <c r="BE142"/>
  <c r="BE143"/>
  <c r="BE144"/>
  <c r="BE145"/>
  <c r="BE146"/>
  <c r="BE147"/>
  <c r="BE148"/>
  <c r="BE151"/>
  <c r="BE152"/>
  <c r="BE154"/>
  <c r="BK153"/>
  <c r="J153"/>
  <c r="J64"/>
  <c i="3" r="E48"/>
  <c r="J52"/>
  <c r="F55"/>
  <c r="BE87"/>
  <c r="BE89"/>
  <c r="BE95"/>
  <c r="BE96"/>
  <c r="BE98"/>
  <c r="BE99"/>
  <c r="BE101"/>
  <c r="BE102"/>
  <c r="BE104"/>
  <c r="BE110"/>
  <c r="BE111"/>
  <c r="BE112"/>
  <c r="BE114"/>
  <c r="BE116"/>
  <c r="BE122"/>
  <c r="BE123"/>
  <c r="BE125"/>
  <c r="BE126"/>
  <c r="BE127"/>
  <c r="BE128"/>
  <c r="BE129"/>
  <c r="BE130"/>
  <c r="BE131"/>
  <c r="BE133"/>
  <c r="BE134"/>
  <c r="BE136"/>
  <c r="BE137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5"/>
  <c r="BE156"/>
  <c r="BE157"/>
  <c r="BE158"/>
  <c r="BE159"/>
  <c r="BE160"/>
  <c r="BE161"/>
  <c r="BE162"/>
  <c r="BE163"/>
  <c r="BE166"/>
  <c r="BE167"/>
  <c r="BE169"/>
  <c r="BK168"/>
  <c r="J168"/>
  <c r="J64"/>
  <c i="4" r="E48"/>
  <c r="J52"/>
  <c r="F55"/>
  <c r="BE90"/>
  <c r="BE93"/>
  <c r="BE95"/>
  <c r="BE101"/>
  <c r="BE102"/>
  <c r="BE104"/>
  <c r="BE105"/>
  <c r="BE106"/>
  <c r="BE107"/>
  <c r="BE109"/>
  <c r="BE115"/>
  <c r="BE118"/>
  <c r="BE120"/>
  <c r="BE121"/>
  <c r="BE123"/>
  <c r="BE124"/>
  <c r="BE125"/>
  <c r="BE126"/>
  <c r="BE128"/>
  <c r="BE129"/>
  <c r="BE130"/>
  <c r="BE131"/>
  <c r="BE132"/>
  <c r="BE133"/>
  <c r="BE134"/>
  <c r="BE136"/>
  <c r="BE137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6"/>
  <c r="BE167"/>
  <c r="BE169"/>
  <c r="BE171"/>
  <c r="BE172"/>
  <c r="BE174"/>
  <c r="BE175"/>
  <c r="BE177"/>
  <c r="BE178"/>
  <c r="BK168"/>
  <c r="J168"/>
  <c r="J65"/>
  <c i="5" r="E48"/>
  <c r="J52"/>
  <c r="F55"/>
  <c r="BE87"/>
  <c r="BE93"/>
  <c r="BE95"/>
  <c r="BE96"/>
  <c r="BE98"/>
  <c r="BE99"/>
  <c r="BE101"/>
  <c r="BE107"/>
  <c r="BE109"/>
  <c r="BE115"/>
  <c r="BE116"/>
  <c r="BE118"/>
  <c r="BE119"/>
  <c r="BE120"/>
  <c r="BE121"/>
  <c r="BE122"/>
  <c r="BE124"/>
  <c r="BE125"/>
  <c r="BE127"/>
  <c r="BE128"/>
  <c r="BE129"/>
  <c r="BE130"/>
  <c r="BE131"/>
  <c r="BE132"/>
  <c r="BE133"/>
  <c r="BE134"/>
  <c r="BE135"/>
  <c r="BE136"/>
  <c r="BE137"/>
  <c r="BE138"/>
  <c r="BE139"/>
  <c r="BE140"/>
  <c r="BE141"/>
  <c r="BE142"/>
  <c r="BE143"/>
  <c r="BE144"/>
  <c r="BE145"/>
  <c r="BE146"/>
  <c r="BE147"/>
  <c r="BE148"/>
  <c r="BE149"/>
  <c r="BE150"/>
  <c r="BE151"/>
  <c r="BE154"/>
  <c r="BE155"/>
  <c r="BE157"/>
  <c r="BK156"/>
  <c r="J156"/>
  <c r="J64"/>
  <c i="6" r="E48"/>
  <c r="J52"/>
  <c r="F55"/>
  <c r="BE89"/>
  <c r="BE91"/>
  <c r="BE97"/>
  <c r="BE98"/>
  <c r="BE100"/>
  <c r="BE101"/>
  <c r="BE103"/>
  <c r="BE104"/>
  <c r="BE106"/>
  <c r="BE112"/>
  <c r="BE114"/>
  <c r="BE120"/>
  <c r="BE121"/>
  <c r="BE123"/>
  <c r="BE124"/>
  <c r="BE126"/>
  <c r="BE127"/>
  <c r="BE128"/>
  <c r="BE129"/>
  <c r="BE130"/>
  <c r="BE132"/>
  <c r="BE133"/>
  <c r="BE135"/>
  <c r="BE136"/>
  <c r="BE137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3"/>
  <c r="BE164"/>
  <c r="BE166"/>
  <c r="BE167"/>
  <c r="BE169"/>
  <c r="BE171"/>
  <c r="BE172"/>
  <c i="7" r="E48"/>
  <c r="J52"/>
  <c r="F55"/>
  <c r="BE90"/>
  <c r="BE93"/>
  <c r="BE95"/>
  <c r="BE101"/>
  <c r="BE102"/>
  <c r="BE104"/>
  <c r="BE105"/>
  <c r="BE107"/>
  <c r="BE108"/>
  <c r="BE110"/>
  <c r="BE118"/>
  <c r="BE120"/>
  <c r="BE127"/>
  <c r="BE128"/>
  <c r="BE130"/>
  <c r="BE131"/>
  <c r="BE132"/>
  <c r="BE133"/>
  <c r="BE135"/>
  <c r="BE136"/>
  <c r="BE137"/>
  <c r="BE138"/>
  <c r="BE139"/>
  <c r="BE141"/>
  <c r="BE142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6"/>
  <c r="BE167"/>
  <c r="BE168"/>
  <c r="BE169"/>
  <c r="BE170"/>
  <c r="BE171"/>
  <c r="BE172"/>
  <c r="BE173"/>
  <c r="BE174"/>
  <c r="BE177"/>
  <c r="BE178"/>
  <c r="BE180"/>
  <c r="BE182"/>
  <c r="BE183"/>
  <c r="BE185"/>
  <c r="BE186"/>
  <c r="BE188"/>
  <c r="BE189"/>
  <c r="BK179"/>
  <c r="J179"/>
  <c r="J65"/>
  <c i="2" r="F34"/>
  <c i="1" r="BA55"/>
  <c i="2" r="F36"/>
  <c i="1" r="BC55"/>
  <c i="3" r="F34"/>
  <c i="1" r="BA56"/>
  <c i="3" r="F35"/>
  <c i="1" r="BB56"/>
  <c i="4" r="F34"/>
  <c i="1" r="BA57"/>
  <c i="4" r="F35"/>
  <c i="1" r="BB57"/>
  <c i="4" r="F37"/>
  <c i="1" r="BD57"/>
  <c i="5" r="J34"/>
  <c i="1" r="AW58"/>
  <c i="5" r="F36"/>
  <c i="1" r="BC58"/>
  <c i="6" r="F34"/>
  <c i="1" r="BA59"/>
  <c i="6" r="F35"/>
  <c i="1" r="BB59"/>
  <c i="6" r="F37"/>
  <c i="1" r="BD59"/>
  <c i="7" r="J34"/>
  <c i="1" r="AW60"/>
  <c i="7" r="F36"/>
  <c i="1" r="BC60"/>
  <c i="3" r="F36"/>
  <c i="1" r="BC56"/>
  <c i="2" r="J34"/>
  <c i="1" r="AW55"/>
  <c i="2" r="F35"/>
  <c i="1" r="BB55"/>
  <c i="2" r="F37"/>
  <c i="1" r="BD55"/>
  <c i="3" r="J34"/>
  <c i="1" r="AW56"/>
  <c i="3" r="F37"/>
  <c i="1" r="BD56"/>
  <c i="4" r="J34"/>
  <c i="1" r="AW57"/>
  <c i="4" r="F36"/>
  <c i="1" r="BC57"/>
  <c i="5" r="F34"/>
  <c i="1" r="BA58"/>
  <c i="5" r="F35"/>
  <c i="1" r="BB58"/>
  <c i="5" r="F37"/>
  <c i="1" r="BD58"/>
  <c i="6" r="J34"/>
  <c i="1" r="AW59"/>
  <c i="6" r="F36"/>
  <c i="1" r="BC59"/>
  <c i="7" r="F34"/>
  <c i="1" r="BA60"/>
  <c i="7" r="F35"/>
  <c i="1" r="BB60"/>
  <c i="7" r="F37"/>
  <c i="1" r="BD60"/>
  <c i="7" l="1" r="T88"/>
  <c r="T87"/>
  <c r="R88"/>
  <c r="R87"/>
  <c r="P88"/>
  <c r="P87"/>
  <c i="1" r="AU60"/>
  <c i="6" r="T87"/>
  <c r="T86"/>
  <c r="R87"/>
  <c r="R86"/>
  <c r="P87"/>
  <c r="P86"/>
  <c i="1" r="AU59"/>
  <c i="5" r="T85"/>
  <c r="T84"/>
  <c r="R85"/>
  <c r="R84"/>
  <c r="P85"/>
  <c r="P84"/>
  <c i="1" r="AU58"/>
  <c i="4" r="T88"/>
  <c r="T87"/>
  <c r="R88"/>
  <c r="R87"/>
  <c r="P88"/>
  <c r="P87"/>
  <c i="1" r="AU57"/>
  <c i="3" r="T85"/>
  <c r="T84"/>
  <c r="R85"/>
  <c r="R84"/>
  <c r="P85"/>
  <c r="P84"/>
  <c i="1" r="AU56"/>
  <c i="2" r="T85"/>
  <c r="T84"/>
  <c r="R85"/>
  <c r="R84"/>
  <c r="P85"/>
  <c r="P84"/>
  <c i="1" r="AU55"/>
  <c i="2" r="BK85"/>
  <c r="J85"/>
  <c r="J60"/>
  <c i="3" r="BK85"/>
  <c r="J85"/>
  <c r="J60"/>
  <c i="4" r="BK88"/>
  <c r="J88"/>
  <c r="J60"/>
  <c i="5" r="BK85"/>
  <c r="J85"/>
  <c r="J60"/>
  <c i="6" r="BK87"/>
  <c r="J87"/>
  <c r="J60"/>
  <c i="7" r="BK88"/>
  <c r="J88"/>
  <c r="J60"/>
  <c i="1" r="BB54"/>
  <c r="W31"/>
  <c r="BC54"/>
  <c r="W32"/>
  <c r="BD54"/>
  <c r="W33"/>
  <c i="2" r="F33"/>
  <c i="1" r="AZ55"/>
  <c i="2" r="J33"/>
  <c i="1" r="AV55"/>
  <c r="AT55"/>
  <c i="3" r="F33"/>
  <c i="1" r="AZ56"/>
  <c i="3" r="J33"/>
  <c i="1" r="AV56"/>
  <c r="AT56"/>
  <c i="4" r="F33"/>
  <c i="1" r="AZ57"/>
  <c i="4" r="J33"/>
  <c i="1" r="AV57"/>
  <c r="AT57"/>
  <c i="5" r="F33"/>
  <c i="1" r="AZ58"/>
  <c i="5" r="J33"/>
  <c i="1" r="AV58"/>
  <c r="AT58"/>
  <c i="6" r="F33"/>
  <c i="1" r="AZ59"/>
  <c i="6" r="J33"/>
  <c i="1" r="AV59"/>
  <c r="AT59"/>
  <c i="7" r="F33"/>
  <c i="1" r="AZ60"/>
  <c i="7" r="J33"/>
  <c i="1" r="AV60"/>
  <c r="AT60"/>
  <c r="BA54"/>
  <c r="W30"/>
  <c i="2" l="1" r="BK84"/>
  <c r="J84"/>
  <c r="J59"/>
  <c i="3" r="BK84"/>
  <c r="J84"/>
  <c r="J59"/>
  <c i="4" r="BK87"/>
  <c r="J87"/>
  <c r="J59"/>
  <c i="5" r="BK84"/>
  <c r="J84"/>
  <c r="J59"/>
  <c i="6" r="BK86"/>
  <c r="J86"/>
  <c r="J59"/>
  <c i="7" r="BK87"/>
  <c r="J87"/>
  <c r="J59"/>
  <c i="1" r="AU54"/>
  <c r="AZ54"/>
  <c r="W29"/>
  <c r="AW54"/>
  <c r="AK30"/>
  <c r="AX54"/>
  <c r="AY54"/>
  <c l="1" r="AV54"/>
  <c r="AK29"/>
  <c i="2" r="J30"/>
  <c i="1" r="AG55"/>
  <c r="AN55"/>
  <c i="3" r="J30"/>
  <c i="1" r="AG56"/>
  <c r="AN56"/>
  <c i="4" r="J30"/>
  <c i="1" r="AG57"/>
  <c r="AN57"/>
  <c i="5" r="J30"/>
  <c i="1" r="AG58"/>
  <c r="AN58"/>
  <c i="6" r="J30"/>
  <c i="1" r="AG59"/>
  <c r="AN59"/>
  <c i="7" r="J30"/>
  <c i="1" r="AG60"/>
  <c r="AN60"/>
  <c i="2" l="1" r="J39"/>
  <c i="3" r="J39"/>
  <c i="4" r="J39"/>
  <c i="5" r="J39"/>
  <c i="6" r="J39"/>
  <c i="7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<sst xmlns="http://schemas.openxmlformats.org/spreadsheetml/2006/main">
  <si>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</si>
  <si>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</si>
  <si>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</si>
  <si>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</si>
  <si>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</si>
  <si>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{38f8b31f-165d-47a5-a5e0-925fd0289d69}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</si>
  <si>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</si>
  <si>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</si>
  <si>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</si>
  <si>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</si>
  <si>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</si>
  <si>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</si>
  <si>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</si>
  <si>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</si>
  <si>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</si>
  <si>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</si>
  <si>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</si>
  <si>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SO-04 Rozšíření vodovodu</t>
  </si>
  <si>
    <t>KSO:</t>
  </si>
  <si>
    <t/>
  </si>
  <si>
    <t>CC-CZ:</t>
  </si>
  <si>
    <t>Místo:</t>
  </si>
  <si>
    <t>Rotava</t>
  </si>
  <si>
    <t>Datum:</t>
  </si>
  <si>
    <t>15. 2. 2021</t>
  </si>
  <si>
    <t>Zadavatel:</t>
  </si>
  <si>
    <t>IČ:</t>
  </si>
  <si>
    <t>Město Rotava,Sídliště 721,Rotava</t>
  </si>
  <si>
    <t>DIČ:</t>
  </si>
  <si>
    <t>Uchazeč:</t>
  </si>
  <si>
    <t>Vyplň údaj</t>
  </si>
  <si>
    <t>Projektant:</t>
  </si>
  <si>
    <t>Štefan Bolvári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</si>
  <si>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</si>
  <si>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</si>
  <si>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</si>
  <si>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</si>
  <si>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</si>
  <si>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</si>
  <si>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</si>
  <si>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</si>
  <si>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</si>
  <si>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</si>
  <si>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</si>
  <si>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</si>
  <si>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</si>
  <si>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</si>
  <si>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</si>
  <si>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</si>
  <si>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</si>
  <si>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</si>
  <si>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</si>
  <si>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</si>
  <si>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</si>
  <si>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</si>
  <si>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</si>
  <si>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</si>
  <si>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</si>
  <si>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</si>
  <si>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</si>
  <si>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</si>
  <si>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</si>
  <si>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</si>
  <si>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</si>
  <si>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</si>
  <si>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</si>
  <si>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</si>
  <si>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</si>
  <si>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</si>
  <si>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</si>
  <si>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</si>
  <si>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</si>
  <si>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</si>
  <si>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</si>
  <si>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</si>
  <si>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</si>
  <si>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</si>
  <si>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SO-04 Rozšíření vodovodu Řad F</t>
  </si>
  <si>
    <t>STA</t>
  </si>
  <si>
    <t>1</t>
  </si>
  <si>
    <t>{d88949e9-a609-4d58-9313-f27994437e55}</t>
  </si>
  <si>
    <t>2</t>
  </si>
  <si>
    <t>02</t>
  </si>
  <si>
    <t>SO-04 Rozšíření vodovodu Řad G</t>
  </si>
  <si>
    <t>{39ced3c9-140d-4d92-8c7b-15b00f74424f}</t>
  </si>
  <si>
    <t>03</t>
  </si>
  <si>
    <t>SO-04 Rozšíření vodovodu Řad H</t>
  </si>
  <si>
    <t>{78eb543f-805b-4cc4-b246-89161b8a1d59}</t>
  </si>
  <si>
    <t>04</t>
  </si>
  <si>
    <t>SO-04 Rozšíření vodovodu Řad H1</t>
  </si>
  <si>
    <t>{7dbf67bf-a41f-410f-a215-68f51c7cf16a}</t>
  </si>
  <si>
    <t>05</t>
  </si>
  <si>
    <t xml:space="preserve">SO-04 Rozšíření vodovodu  Řad I</t>
  </si>
  <si>
    <t>{92a2c12f-bdea-4cf8-bcc6-a0fca87864be}</t>
  </si>
  <si>
    <t>06</t>
  </si>
  <si>
    <t>SO-04 Rozšíření vodovodu Řad L</t>
  </si>
  <si>
    <t>{89eb993c-d362-4155-8240-c32cc7e46be1}</t>
  </si>
  <si>
    <t>KRYCÍ LIST SOUPISU PRACÍ</t>
  </si>
  <si>
    <t>Objekt:</t>
  </si>
  <si>
    <t>01 - SO-04 Rozšíření vodovodu Řad F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</si>
  <si>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</si>
  <si>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</si>
  <si>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</si>
  <si>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</si>
  <si>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</si>
  <si>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</si>
  <si>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</si>
  <si>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</si>
  <si>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</si>
  <si>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</si>
  <si>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</si>
  <si>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</si>
  <si>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</si>
  <si>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</si>
  <si>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</si>
  <si>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</si>
  <si>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</si>
  <si>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</si>
  <si>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</si>
  <si>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</si>
  <si>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</si>
  <si>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</si>
  <si>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</si>
  <si>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</si>
  <si>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</si>
  <si>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</si>
  <si>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</si>
  <si>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132254204</t>
  </si>
  <si>
    <t>Hloubení zapažených rýh šířky přes 800 do 2 000 mm strojně s urovnáním dna do předepsaného profilu a spádu v hornině třídy těžitelnosti I skupiny 3 přes 100 do 500 m3</t>
  </si>
  <si>
    <t>m3</t>
  </si>
  <si>
    <t>CS ÚRS 2021 01</t>
  </si>
  <si>
    <t>4</t>
  </si>
  <si>
    <t>-1039310316</t>
  </si>
  <si>
    <t>VV</t>
  </si>
  <si>
    <t>Výkop pro přípojky</t>
  </si>
  <si>
    <t>8,40*0,90*1,61</t>
  </si>
  <si>
    <t>Rozšíření výkopu kanalizace Viz výpočet kubatur Řad F</t>
  </si>
  <si>
    <t>52,80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</si>
  <si>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</si>
  <si>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</si>
  <si>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</si>
  <si>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1908637069</t>
  </si>
  <si>
    <t>6,52+12,10</t>
  </si>
  <si>
    <t>3</t>
  </si>
  <si>
    <t>167151111</t>
  </si>
  <si>
    <t>Nakládání, skládání a překládání neulehlého výkopku nebo sypaniny strojně nakládání, množství přes 100 m3, z hornin třídy těžitelnosti I, skupiny 1 až 3</t>
  </si>
  <si>
    <t>-2060297928</t>
  </si>
  <si>
    <t>171201231</t>
  </si>
  <si>
    <t>Poplatek za uložení stavebního odpadu na recyklační skládce (skládkovné) zeminy a kamení zatříděného do Katalogu odpadů pod kódem 17 05 04</t>
  </si>
  <si>
    <t>t</t>
  </si>
  <si>
    <t>13017313</t>
  </si>
  <si>
    <t>18,62*2,0</t>
  </si>
  <si>
    <t>5</t>
  </si>
  <si>
    <t>171251201</t>
  </si>
  <si>
    <t>Uložení sypaniny na skládky nebo meziskládky bez hutnění s upravením uložené sypaniny do předepsaného tvaru</t>
  </si>
  <si>
    <t>-1628815949</t>
  </si>
  <si>
    <t>6</t>
  </si>
  <si>
    <t>174151101</t>
  </si>
  <si>
    <t>Zásyp sypaninou z jakékoliv horniny strojně s uložením výkopku ve vrstvách se zhutněním jam, šachet, rýh nebo kolem objektů v těchto vykopávkách</t>
  </si>
  <si>
    <t>-843357489</t>
  </si>
  <si>
    <t>64,97-18,62</t>
  </si>
  <si>
    <t>7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</si>
  <si>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</si>
  <si>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</si>
  <si>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-1950805007</t>
  </si>
  <si>
    <t>Přípojky</t>
  </si>
  <si>
    <t>8,40*0,90*0,30</t>
  </si>
  <si>
    <t>72,86*0,45*0,30</t>
  </si>
  <si>
    <t>8</t>
  </si>
  <si>
    <t>M</t>
  </si>
  <si>
    <t>58331200</t>
  </si>
  <si>
    <t>štěrkopísek netříděný zásypový</t>
  </si>
  <si>
    <t>-1698417044</t>
  </si>
  <si>
    <t>Vodorovné konstrukce</t>
  </si>
  <si>
    <t>9</t>
  </si>
  <si>
    <t>451572111</t>
  </si>
  <si>
    <t>Lože pod potrubí, stoky a drobné objekty v otevřeném výkopu z kameniva drobného těženého 0 až 4 mm</t>
  </si>
  <si>
    <t>-1651288329</t>
  </si>
  <si>
    <t>8,40*0,90*0,15</t>
  </si>
  <si>
    <t>Rozšířený výkop kanalizace pro Řad F</t>
  </si>
  <si>
    <t>72,86*0,45*0,15</t>
  </si>
  <si>
    <t>10</t>
  </si>
  <si>
    <t>452313131</t>
  </si>
  <si>
    <t>Podkladní a zajišťovací konstrukce z betonu prostého v otevřeném výkopu bloky pro potrubí z betonu tř. C 12/15</t>
  </si>
  <si>
    <t>408685727</t>
  </si>
  <si>
    <t>11</t>
  </si>
  <si>
    <t>452353101</t>
  </si>
  <si>
    <t>Bednění podkladních a zajišťovacích konstrukcí v otevřeném výkopu bloků pro potrubí</t>
  </si>
  <si>
    <t>m2</t>
  </si>
  <si>
    <t>1067200901</t>
  </si>
  <si>
    <t>Trubní vedení</t>
  </si>
  <si>
    <t>12</t>
  </si>
  <si>
    <t>857241131</t>
  </si>
  <si>
    <t>Montáž litinových tvarovek na potrubí litinovém tlakovém jednoosých na potrubí z trub hrdlových v otevřeném výkopu, kanálu nebo v šachtě s integrovaným těsněním DN 80</t>
  </si>
  <si>
    <t>kus</t>
  </si>
  <si>
    <t>1868570783</t>
  </si>
  <si>
    <t>13</t>
  </si>
  <si>
    <t>55254047</t>
  </si>
  <si>
    <t>koleno 90° s patkou přírubové litinové vodovodní N-kus PN10/40 DN 80</t>
  </si>
  <si>
    <t>-45302513</t>
  </si>
  <si>
    <t>14</t>
  </si>
  <si>
    <t>31951001</t>
  </si>
  <si>
    <t xml:space="preserve">potrubní spojka jištěná proti posuvu hrdlo-příruba  DN 50</t>
  </si>
  <si>
    <t>41205908</t>
  </si>
  <si>
    <t>871161141</t>
  </si>
  <si>
    <t>Montáž vodovodního potrubí z plastů v otevřeném výkopu z polyetylenu PE 100 svařovaných na tupo SDR 11/PN16 D 32 x 3,0 mm</t>
  </si>
  <si>
    <t>m</t>
  </si>
  <si>
    <t>1151827132</t>
  </si>
  <si>
    <t>16</t>
  </si>
  <si>
    <t>28613170</t>
  </si>
  <si>
    <t>trubka vodovodní PE100 SDR11 se signalizační vrstvou 32x3,0mm</t>
  </si>
  <si>
    <t>862451257</t>
  </si>
  <si>
    <t>9*1,015 'Přepočtené koeficientem množství</t>
  </si>
  <si>
    <t>17</t>
  </si>
  <si>
    <t>871211141</t>
  </si>
  <si>
    <t>Montáž vodovodního potrubí z plastů v otevřeném výkopu z polyetylenu PE 100 svařovaných na tupo SDR 11/PN16 D 63 x 5,8 mm</t>
  </si>
  <si>
    <t>1508822630</t>
  </si>
  <si>
    <t>18</t>
  </si>
  <si>
    <t>28613173</t>
  </si>
  <si>
    <t>trubka vodovodní PE100 SDR11 se signalizační vrstvou 63x5,8mm</t>
  </si>
  <si>
    <t>-1127174494</t>
  </si>
  <si>
    <t>83,2*1,015 'Přepočtené koeficientem množství</t>
  </si>
  <si>
    <t>19</t>
  </si>
  <si>
    <t>877161118</t>
  </si>
  <si>
    <t>Montáž tvarovek na vodovodním plastovém potrubí z polyetylenu PE 100 elektrotvarovek SDR 11/PN16 záslepek d 32</t>
  </si>
  <si>
    <t>52481932</t>
  </si>
  <si>
    <t>20</t>
  </si>
  <si>
    <t>28615020</t>
  </si>
  <si>
    <t>elektrozáslepka SDR11 PE 100 PN16 D 32mm</t>
  </si>
  <si>
    <t>1625029184</t>
  </si>
  <si>
    <t>877211101</t>
  </si>
  <si>
    <t>Montáž tvarovek na vodovodním plastovém potrubí z polyetylenu PE 100 elektrotvarovek SDR 11/PN16 spojek, oblouků nebo redukcí d 63</t>
  </si>
  <si>
    <t>1125494636</t>
  </si>
  <si>
    <t>22</t>
  </si>
  <si>
    <t>28653055</t>
  </si>
  <si>
    <t>elektrokoleno 90° PE 100 D 63mm</t>
  </si>
  <si>
    <t>2045485577</t>
  </si>
  <si>
    <t>23</t>
  </si>
  <si>
    <t>28615972</t>
  </si>
  <si>
    <t>elektrospojka SDR11 PE 100 PN16 D 63mm</t>
  </si>
  <si>
    <t>1418113535</t>
  </si>
  <si>
    <t>24</t>
  </si>
  <si>
    <t>891181112</t>
  </si>
  <si>
    <t>Montáž vodovodních armatur na potrubí šoupátek nebo klapek uzavíracích v otevřeném výkopu nebo v šachtách s osazením zemní soupravy (bez poklopů) DN 40</t>
  </si>
  <si>
    <t>-244473547</t>
  </si>
  <si>
    <t>25</t>
  </si>
  <si>
    <t>42221420</t>
  </si>
  <si>
    <t>šoupátko přípojkové přímé DN 25 ISO/vnější závit PN16, 32x1 1/4"</t>
  </si>
  <si>
    <t>-710691237</t>
  </si>
  <si>
    <t>26</t>
  </si>
  <si>
    <t>42291053</t>
  </si>
  <si>
    <t>souprava zemní pro navrtávací pas se šoupátkem Rd 1,5m</t>
  </si>
  <si>
    <t>1392045554</t>
  </si>
  <si>
    <t>27</t>
  </si>
  <si>
    <t>891211112</t>
  </si>
  <si>
    <t>Montáž vodovodních armatur na potrubí šoupátek nebo klapek uzavíracích v otevřeném výkopu nebo v šachtách s osazením zemní soupravy (bez poklopů) DN 50</t>
  </si>
  <si>
    <t>-134616207</t>
  </si>
  <si>
    <t>28</t>
  </si>
  <si>
    <t>42221301</t>
  </si>
  <si>
    <t>šoupátko pitná voda litina GGG 50 krátká stavební dl PN10/16 DN 50x150mm</t>
  </si>
  <si>
    <t>637283348</t>
  </si>
  <si>
    <t>29</t>
  </si>
  <si>
    <t>42291073</t>
  </si>
  <si>
    <t>souprava zemní pro šoupátka DN 65-80mm Rd 1,5m</t>
  </si>
  <si>
    <t>-1695568983</t>
  </si>
  <si>
    <t>30</t>
  </si>
  <si>
    <t>891213321</t>
  </si>
  <si>
    <t>Montáž vodovodních armatur na potrubí ventilů odvzdušňovacích nebo zavzdušňovacích mechanických a plovákových přírubových na venkovních řadech DN 50</t>
  </si>
  <si>
    <t>965918381</t>
  </si>
  <si>
    <t>31</t>
  </si>
  <si>
    <t>42212307</t>
  </si>
  <si>
    <t>ventil odvzdušňovací šedá litina PN 1-16 DN 50</t>
  </si>
  <si>
    <t>-1091039339</t>
  </si>
  <si>
    <t>40</t>
  </si>
  <si>
    <t>891249111</t>
  </si>
  <si>
    <t>Montáž vodovodních armatur na potrubí navrtávacích pasů s ventilem Jt 1 MPa, na potrubí z trub litinových, ocelových nebo plastických hmot DN 80</t>
  </si>
  <si>
    <t>668744313</t>
  </si>
  <si>
    <t>33</t>
  </si>
  <si>
    <t>42273547</t>
  </si>
  <si>
    <t>pás navrtávací se závitovým výstupem z tvárné litiny pro vodovodní PE a PVC potrubí 90-5/4”</t>
  </si>
  <si>
    <t>870274820</t>
  </si>
  <si>
    <t>34</t>
  </si>
  <si>
    <t>892233122</t>
  </si>
  <si>
    <t>Proplach a dezinfekce vodovodního potrubí DN od 40 do 70</t>
  </si>
  <si>
    <t>1432205096</t>
  </si>
  <si>
    <t>35</t>
  </si>
  <si>
    <t>892241111</t>
  </si>
  <si>
    <t>Tlakové zkoušky vodou na potrubí DN do 80</t>
  </si>
  <si>
    <t>-2128019263</t>
  </si>
  <si>
    <t>41</t>
  </si>
  <si>
    <t>892372111</t>
  </si>
  <si>
    <t>Tlakové zkoušky vodou zabezpečení konců potrubí při tlakových zkouškách DN do 300</t>
  </si>
  <si>
    <t>-1496570946</t>
  </si>
  <si>
    <t>36</t>
  </si>
  <si>
    <t>899401112</t>
  </si>
  <si>
    <t>Osazení poklopů litinových šoupátkových</t>
  </si>
  <si>
    <t>434041961</t>
  </si>
  <si>
    <t>37</t>
  </si>
  <si>
    <t>42291352</t>
  </si>
  <si>
    <t>poklop litinový šoupátkový pro zemní soupravy osazení do terénu a do vozovky</t>
  </si>
  <si>
    <t>-138298062</t>
  </si>
  <si>
    <t>38</t>
  </si>
  <si>
    <t>56230636</t>
  </si>
  <si>
    <t>deska podkladová uličního poklopu plastového ventilkového a šoupatového</t>
  </si>
  <si>
    <t>323796812</t>
  </si>
  <si>
    <t>43</t>
  </si>
  <si>
    <t>899713111</t>
  </si>
  <si>
    <t>Orientační tabulky na vodovodních a kanalizačních řadech na sloupku ocelovém nebo betonovém</t>
  </si>
  <si>
    <t>655550686</t>
  </si>
  <si>
    <t>přípojky+odvzdušňovač+šoupě</t>
  </si>
  <si>
    <t>4+1+1</t>
  </si>
  <si>
    <t>42</t>
  </si>
  <si>
    <t>899721111</t>
  </si>
  <si>
    <t>Signalizační vodič na potrubí DN do 150 mm</t>
  </si>
  <si>
    <t>-963239920</t>
  </si>
  <si>
    <t>44</t>
  </si>
  <si>
    <t>899722112</t>
  </si>
  <si>
    <t>Krytí potrubí z plastů výstražnou fólií z PVC šířky 25 cm</t>
  </si>
  <si>
    <t>-31150581</t>
  </si>
  <si>
    <t>998</t>
  </si>
  <si>
    <t>Přesun hmot</t>
  </si>
  <si>
    <t>39</t>
  </si>
  <si>
    <t>998276101</t>
  </si>
  <si>
    <t>Přesun hmot pro trubní vedení hloubené z trub z plastických hmot nebo sklolaminátových pro vodovody nebo kanalizace v otevřeném výkopu dopravní vzdálenost do 15 m</t>
  </si>
  <si>
    <t>1893641792</t>
  </si>
  <si>
    <t>02 - SO-04 Rozšíření vodovodu Řad G</t>
  </si>
  <si>
    <t>121151103</t>
  </si>
  <si>
    <t>Sejmutí ornice strojně při souvislé ploše do 100 m2, tl. vrstvy do 200 mm</t>
  </si>
  <si>
    <t>-205732408</t>
  </si>
  <si>
    <t>100*1,50</t>
  </si>
  <si>
    <t>-96160168</t>
  </si>
  <si>
    <t>67,40*0,90*1,61</t>
  </si>
  <si>
    <t>Rozšíření výkopu kanalizace Viz výpočet kubatur Řad G</t>
  </si>
  <si>
    <t>228,50</t>
  </si>
  <si>
    <t>139001101</t>
  </si>
  <si>
    <t>Příplatek k cenám hloubených vykopávek za ztížení vykopávky v blízkosti podzemního vedení nebo výbušnin pro jakoukoliv třídu horniny</t>
  </si>
  <si>
    <t>262538131</t>
  </si>
  <si>
    <t>-1821172613</t>
  </si>
  <si>
    <t>34,34+68,68</t>
  </si>
  <si>
    <t>1024348289</t>
  </si>
  <si>
    <t>1603755302</t>
  </si>
  <si>
    <t>103,02*2,0</t>
  </si>
  <si>
    <t>-1062731524</t>
  </si>
  <si>
    <t>220964652</t>
  </si>
  <si>
    <t>326,16-103,02</t>
  </si>
  <si>
    <t>-1993366703</t>
  </si>
  <si>
    <t>67,40*0,90*0,30</t>
  </si>
  <si>
    <t>(74,02+100,39)*0,45*0,30+(99,76*0,90*0,30)</t>
  </si>
  <si>
    <t>494566504</t>
  </si>
  <si>
    <t>1804,2112</t>
  </si>
  <si>
    <t>Založení trávníku parkového výsevem v rovině</t>
  </si>
  <si>
    <t>2043062958</t>
  </si>
  <si>
    <t>00572410</t>
  </si>
  <si>
    <t>osivo směs travní parková</t>
  </si>
  <si>
    <t>kg</t>
  </si>
  <si>
    <t>-1922165092</t>
  </si>
  <si>
    <t>150,0*0,03</t>
  </si>
  <si>
    <t>181311103</t>
  </si>
  <si>
    <t>Rozprostření a urovnání ornice v rovině nebo ve svahu sklonu do 1:5 ručně při souvislé ploše, tl. vrstvy do 200 mm</t>
  </si>
  <si>
    <t>-878495069</t>
  </si>
  <si>
    <t>1269770310</t>
  </si>
  <si>
    <t>67,40*0,90*0,15</t>
  </si>
  <si>
    <t>Rozšířený výkop kanalizace pro Řad G</t>
  </si>
  <si>
    <t>(74,02+100,39)*0,45*0,15+(99,76*0,90*0,15)</t>
  </si>
  <si>
    <t>419121325</t>
  </si>
  <si>
    <t>-1366456964</t>
  </si>
  <si>
    <t>-1383026160</t>
  </si>
  <si>
    <t>-1238085985</t>
  </si>
  <si>
    <t>31951003</t>
  </si>
  <si>
    <t xml:space="preserve">potrubní spojka jištěná proti posuvu hrdlo-příruba  DN 80</t>
  </si>
  <si>
    <t>83832773</t>
  </si>
  <si>
    <t>857243131</t>
  </si>
  <si>
    <t>Montáž litinových tvarovek na potrubí litinovém tlakovém odbočných na potrubí z trub hrdlových v otevřeném výkopu, kanálu nebo v šachtě s integrovaným těsněním DN 80</t>
  </si>
  <si>
    <t>-1947431722</t>
  </si>
  <si>
    <t>55253510</t>
  </si>
  <si>
    <t>tvarovka přírubová litinová vodovodní s přírubovou odbočkou PN10/40 T-kus DN 80/80</t>
  </si>
  <si>
    <t>-1816360134</t>
  </si>
  <si>
    <t>-1860314324</t>
  </si>
  <si>
    <t>-948402172</t>
  </si>
  <si>
    <t>67,4*1,015 'Přepočtené koeficientem množství</t>
  </si>
  <si>
    <t>871241141</t>
  </si>
  <si>
    <t>Montáž vodovodního potrubí z plastů v otevřeném výkopu z polyetylenu PE 100 svařovaných na tupo SDR 11/PN16 D 90 x 8,2 mm</t>
  </si>
  <si>
    <t>-1334843870</t>
  </si>
  <si>
    <t>28613530</t>
  </si>
  <si>
    <t>potrubí třívrstvé PE100 RC SDR11 90x8,2 dl 12m</t>
  </si>
  <si>
    <t>1219818144</t>
  </si>
  <si>
    <t>274,18*1,015 'Přepočtené koeficientem množství</t>
  </si>
  <si>
    <t>-337935017</t>
  </si>
  <si>
    <t>-1103401256</t>
  </si>
  <si>
    <t>877241101</t>
  </si>
  <si>
    <t>Montáž tvarovek na vodovodním plastovém potrubí z polyetylenu PE 100 elektrotvarovek SDR 11/PN16 spojek, oblouků nebo redukcí d 90</t>
  </si>
  <si>
    <t>-2029220278</t>
  </si>
  <si>
    <t>28615974</t>
  </si>
  <si>
    <t>elektrospojka SDR11 PE 100 PN16 D 90mm</t>
  </si>
  <si>
    <t>-662963894</t>
  </si>
  <si>
    <t>877241110</t>
  </si>
  <si>
    <t>Montáž tvarovek na vodovodním plastovém potrubí z polyetylenu PE 100 elektrotvarovek SDR 11/PN16 kolen 45° d 90</t>
  </si>
  <si>
    <t>-728040717</t>
  </si>
  <si>
    <t>28614948</t>
  </si>
  <si>
    <t>elektrokoleno 45° PE 100 PN16 D 90mm</t>
  </si>
  <si>
    <t>-567011440</t>
  </si>
  <si>
    <t>32</t>
  </si>
  <si>
    <t>-159757308</t>
  </si>
  <si>
    <t>301298013</t>
  </si>
  <si>
    <t>-711447712</t>
  </si>
  <si>
    <t>891241112</t>
  </si>
  <si>
    <t>Montáž vodovodních armatur na potrubí šoupátek nebo klapek uzavíracích v otevřeném výkopu nebo v šachtách s osazením zemní soupravy (bez poklopů) DN 80</t>
  </si>
  <si>
    <t>-929454316</t>
  </si>
  <si>
    <t>42221303</t>
  </si>
  <si>
    <t>šoupátko pitná voda litina GGG 50 krátká stavební dl PN10/16 DN 80x180mm</t>
  </si>
  <si>
    <t>-838515710</t>
  </si>
  <si>
    <t>-1280616158</t>
  </si>
  <si>
    <t>891247111</t>
  </si>
  <si>
    <t>Montáž vodovodních armatur na potrubí hydrantů podzemních (bez osazení poklopů) DN 80</t>
  </si>
  <si>
    <t>1304564502</t>
  </si>
  <si>
    <t>42273591</t>
  </si>
  <si>
    <t>hydrant podzemní DN 80 PN 16 jednoduchý uzávěr krycí v 1500mm</t>
  </si>
  <si>
    <t>-1673458545</t>
  </si>
  <si>
    <t>1589332765</t>
  </si>
  <si>
    <t>1263670483</t>
  </si>
  <si>
    <t>-1201618447</t>
  </si>
  <si>
    <t>-447222281</t>
  </si>
  <si>
    <t>67,4+274,18</t>
  </si>
  <si>
    <t>892273122</t>
  </si>
  <si>
    <t>Proplach a dezinfekce vodovodního potrubí DN od 80 do 125</t>
  </si>
  <si>
    <t>1215867377</t>
  </si>
  <si>
    <t>55</t>
  </si>
  <si>
    <t>-641792751</t>
  </si>
  <si>
    <t>45</t>
  </si>
  <si>
    <t>899121103</t>
  </si>
  <si>
    <t>Osazení poklopů plastových hydrantových</t>
  </si>
  <si>
    <t>819725854</t>
  </si>
  <si>
    <t>46</t>
  </si>
  <si>
    <t>56230635</t>
  </si>
  <si>
    <t>poklop uliční hydrantový oválný plastový PA s litinovým víkem</t>
  </si>
  <si>
    <t>-333119493</t>
  </si>
  <si>
    <t>47</t>
  </si>
  <si>
    <t>56230638</t>
  </si>
  <si>
    <t>deska podkladová uličního poklopu plastového hydrantového</t>
  </si>
  <si>
    <t>58732847</t>
  </si>
  <si>
    <t>48</t>
  </si>
  <si>
    <t>-1785922703</t>
  </si>
  <si>
    <t>49</t>
  </si>
  <si>
    <t>-471444186</t>
  </si>
  <si>
    <t>50</t>
  </si>
  <si>
    <t>-1078485581</t>
  </si>
  <si>
    <t>54</t>
  </si>
  <si>
    <t>-193534234</t>
  </si>
  <si>
    <t>přípojky+Hydrant+šoupě</t>
  </si>
  <si>
    <t>12+1+1</t>
  </si>
  <si>
    <t>52</t>
  </si>
  <si>
    <t>1962203845</t>
  </si>
  <si>
    <t>53</t>
  </si>
  <si>
    <t>-1536504530</t>
  </si>
  <si>
    <t>51</t>
  </si>
  <si>
    <t>1743819621</t>
  </si>
  <si>
    <t>03 - SO-04 Rozšíření vodovodu Řad H</t>
  </si>
  <si>
    <t xml:space="preserve">    5 - Komunikace pozemní</t>
  </si>
  <si>
    <t xml:space="preserve">    9 - Ostatní konstrukce a práce, bourání</t>
  </si>
  <si>
    <t xml:space="preserve">    997 - Přesun sutě</t>
  </si>
  <si>
    <t>113107224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</si>
  <si>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</si>
  <si>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693927689</t>
  </si>
  <si>
    <t>13,10*0,90</t>
  </si>
  <si>
    <t>113107244</t>
  </si>
  <si>
    <t>Odstranění podkladů nebo krytů strojně plochy jednotlivě přes 200 m2 s přemístěním hmot na skládku na vzdálenost do 20 m nebo s naložením na dopravní prostředek živičných, o tl. vrstvy přes 150 do 200 mm</t>
  </si>
  <si>
    <t>982702422</t>
  </si>
  <si>
    <t>13,10*1,20</t>
  </si>
  <si>
    <t>1552523487</t>
  </si>
  <si>
    <t>Přípoky</t>
  </si>
  <si>
    <t>13,10*0,90*1,60</t>
  </si>
  <si>
    <t>Rozšíření výkopu kanalizace Viz Výpočet kubatur Řad H</t>
  </si>
  <si>
    <t>75,30</t>
  </si>
  <si>
    <t>-162547971</t>
  </si>
  <si>
    <t>472739251</t>
  </si>
  <si>
    <t>8,68+17,35</t>
  </si>
  <si>
    <t>2099733901</t>
  </si>
  <si>
    <t>1910682538</t>
  </si>
  <si>
    <t>194010881</t>
  </si>
  <si>
    <t>1127472838</t>
  </si>
  <si>
    <t>94,16-26,03</t>
  </si>
  <si>
    <t>661796571</t>
  </si>
  <si>
    <t>13,10*0,90*0,30</t>
  </si>
  <si>
    <t>102,35*0,45*0,30</t>
  </si>
  <si>
    <t>1495639891</t>
  </si>
  <si>
    <t>17,35*2,0</t>
  </si>
  <si>
    <t>1056968012</t>
  </si>
  <si>
    <t>(102,35*0,45*0,15)+(13,10*0,90*0,15)</t>
  </si>
  <si>
    <t>1675114607</t>
  </si>
  <si>
    <t>-2053108335</t>
  </si>
  <si>
    <t>Komunikace pozemní</t>
  </si>
  <si>
    <t>566901233</t>
  </si>
  <si>
    <t>Vyspravení podkladu po překopech inženýrských sítí plochy přes 15 m2 s rozprostřením a zhutněním štěrkodrtí tl. 200 mm</t>
  </si>
  <si>
    <t>344191926</t>
  </si>
  <si>
    <t>566901243</t>
  </si>
  <si>
    <t>Vyspravení podkladu po překopech inženýrských sítí plochy přes 15 m2 s rozprostřením a zhutněním kamenivem hrubým drceným tl. 200 mm</t>
  </si>
  <si>
    <t>773088715</t>
  </si>
  <si>
    <t>566901261</t>
  </si>
  <si>
    <t>Vyspravení podkladu po překopech inženýrských sítí plochy přes 15 m2 s rozprostřením a zhutněním obalovaným kamenivem ACP (OK) tl. 100 mm</t>
  </si>
  <si>
    <t>1159571363</t>
  </si>
  <si>
    <t>572141112</t>
  </si>
  <si>
    <t>Vyrovnání povrchu dosavadních krytů s rozprostřením hmot a zhutněním asfaltovým betonem ACO (AB) tl. přes 40 do 60 mm</t>
  </si>
  <si>
    <t>-554914819</t>
  </si>
  <si>
    <t>-1757026006</t>
  </si>
  <si>
    <t>-1348024797</t>
  </si>
  <si>
    <t>-975894370</t>
  </si>
  <si>
    <t>1506566085</t>
  </si>
  <si>
    <t>921291238</t>
  </si>
  <si>
    <t>-566457076</t>
  </si>
  <si>
    <t>1446670331</t>
  </si>
  <si>
    <t>13,1*1,015 'Přepočtené koeficientem množství</t>
  </si>
  <si>
    <t>1081652709</t>
  </si>
  <si>
    <t>1398593768</t>
  </si>
  <si>
    <t>102,36*1,015 'Přepočtené koeficientem množství</t>
  </si>
  <si>
    <t>-1570060429</t>
  </si>
  <si>
    <t>286150502</t>
  </si>
  <si>
    <t>Zátky PP D32 pro budoucí výstavbu</t>
  </si>
  <si>
    <t>-1384419698</t>
  </si>
  <si>
    <t>1023962597</t>
  </si>
  <si>
    <t>1214890813</t>
  </si>
  <si>
    <t>-766104710</t>
  </si>
  <si>
    <t>1202338730</t>
  </si>
  <si>
    <t>560475939</t>
  </si>
  <si>
    <t>25189504</t>
  </si>
  <si>
    <t>1831145513</t>
  </si>
  <si>
    <t>98741112</t>
  </si>
  <si>
    <t>327188944</t>
  </si>
  <si>
    <t>-1258311287</t>
  </si>
  <si>
    <t>-1149813172</t>
  </si>
  <si>
    <t>1332927902</t>
  </si>
  <si>
    <t>-606473495</t>
  </si>
  <si>
    <t>-1675186724</t>
  </si>
  <si>
    <t>416312668</t>
  </si>
  <si>
    <t>1746002654</t>
  </si>
  <si>
    <t>-144607548</t>
  </si>
  <si>
    <t>-1418605234</t>
  </si>
  <si>
    <t>616883409</t>
  </si>
  <si>
    <t>-1936751469</t>
  </si>
  <si>
    <t>1431985474</t>
  </si>
  <si>
    <t>1148860465</t>
  </si>
  <si>
    <t>-1812057219</t>
  </si>
  <si>
    <t>3+1+2</t>
  </si>
  <si>
    <t>1632027320</t>
  </si>
  <si>
    <t>1136395737</t>
  </si>
  <si>
    <t>Ostatní konstrukce a práce, bourání</t>
  </si>
  <si>
    <t>919735113</t>
  </si>
  <si>
    <t>Řezání stávajícího živičného krytu nebo podkladu hloubky přes 100 do 150 mm</t>
  </si>
  <si>
    <t>-1431267343</t>
  </si>
  <si>
    <t>997</t>
  </si>
  <si>
    <t>Přesun sutě</t>
  </si>
  <si>
    <t>56</t>
  </si>
  <si>
    <t>997221551</t>
  </si>
  <si>
    <t>Vodorovná doprava suti bez naložení, ale se složením a s hrubým urovnáním ze sypkých materiálů, na vzdálenost do 1 km</t>
  </si>
  <si>
    <t>-2080190922</t>
  </si>
  <si>
    <t>57</t>
  </si>
  <si>
    <t>997221559</t>
  </si>
  <si>
    <t>Vodorovná doprava suti bez naložení, ale se složením a s hrubým urovnáním Příplatek k ceně za každý další i započatý 1 km přes 1 km</t>
  </si>
  <si>
    <t>-954055658</t>
  </si>
  <si>
    <t>13,91*9</t>
  </si>
  <si>
    <t>58</t>
  </si>
  <si>
    <t>997221873</t>
  </si>
  <si>
    <t>307823971</t>
  </si>
  <si>
    <t>59</t>
  </si>
  <si>
    <t>997221875</t>
  </si>
  <si>
    <t>Poplatek za uložení stavebního odpadu na recyklační skládce (skládkovné) asfaltového bez obsahu dehtu zatříděného do Katalogu odpadů pod kódem 17 03 02</t>
  </si>
  <si>
    <t>-606879870</t>
  </si>
  <si>
    <t>60</t>
  </si>
  <si>
    <t>998225111</t>
  </si>
  <si>
    <t>Přesun hmot pro komunikace s krytem z kameniva, monolitickým betonovým nebo živičným dopravní vzdálenost do 200 m jakékoliv délky objektu</t>
  </si>
  <si>
    <t>-1458040206</t>
  </si>
  <si>
    <t>61</t>
  </si>
  <si>
    <t>805935806</t>
  </si>
  <si>
    <t>04 - SO-04 Rozšíření vodovodu Řad H1</t>
  </si>
  <si>
    <t>-2043274573</t>
  </si>
  <si>
    <t>21,90*0,90*1,60</t>
  </si>
  <si>
    <t>Rozšíření výkopu kanalizace Viz výpočet kubatur Řad H1</t>
  </si>
  <si>
    <t>120,60</t>
  </si>
  <si>
    <t>-430191877</t>
  </si>
  <si>
    <t>13,05+26,09</t>
  </si>
  <si>
    <t>883203711</t>
  </si>
  <si>
    <t>771970057</t>
  </si>
  <si>
    <t>39,14*2,0</t>
  </si>
  <si>
    <t>1689206324</t>
  </si>
  <si>
    <t>2122370040</t>
  </si>
  <si>
    <t>152,14-39,14</t>
  </si>
  <si>
    <t>850649824</t>
  </si>
  <si>
    <t>21,90*0,90*0,30</t>
  </si>
  <si>
    <t>149,46*0,45*0,30</t>
  </si>
  <si>
    <t>-780386998</t>
  </si>
  <si>
    <t>1736702178</t>
  </si>
  <si>
    <t>21,90*0,90*0,15</t>
  </si>
  <si>
    <t>Rozšířený výkop kanalizace pro Řad H1</t>
  </si>
  <si>
    <t>149,46*0,45*0,15</t>
  </si>
  <si>
    <t>-880263831</t>
  </si>
  <si>
    <t>-964823261</t>
  </si>
  <si>
    <t>-643967570</t>
  </si>
  <si>
    <t>-345872528</t>
  </si>
  <si>
    <t>1365183633</t>
  </si>
  <si>
    <t>1918912216</t>
  </si>
  <si>
    <t>-817295592</t>
  </si>
  <si>
    <t>21,9*1,015 'Přepočtené koeficientem množství</t>
  </si>
  <si>
    <t>-2146149059</t>
  </si>
  <si>
    <t>1378677628</t>
  </si>
  <si>
    <t>149,47*1,015 'Přepočtené koeficientem množství</t>
  </si>
  <si>
    <t>462586568</t>
  </si>
  <si>
    <t>1846264075</t>
  </si>
  <si>
    <t>159443934</t>
  </si>
  <si>
    <t>-1258205171</t>
  </si>
  <si>
    <t>1805020560</t>
  </si>
  <si>
    <t>-806449379</t>
  </si>
  <si>
    <t>410733978</t>
  </si>
  <si>
    <t>347352669</t>
  </si>
  <si>
    <t>-1516429435</t>
  </si>
  <si>
    <t>671432176</t>
  </si>
  <si>
    <t>-325236498</t>
  </si>
  <si>
    <t>1648202884</t>
  </si>
  <si>
    <t>1080764649</t>
  </si>
  <si>
    <t>-821198851</t>
  </si>
  <si>
    <t>1145747788</t>
  </si>
  <si>
    <t>-2069238909</t>
  </si>
  <si>
    <t>-1283316502</t>
  </si>
  <si>
    <t>1009222830</t>
  </si>
  <si>
    <t>-1410821839</t>
  </si>
  <si>
    <t>-914111944</t>
  </si>
  <si>
    <t>1956981423</t>
  </si>
  <si>
    <t>738846178</t>
  </si>
  <si>
    <t>923775861</t>
  </si>
  <si>
    <t>6563997</t>
  </si>
  <si>
    <t>-1487009271</t>
  </si>
  <si>
    <t>5+1+2</t>
  </si>
  <si>
    <t>1668813130</t>
  </si>
  <si>
    <t>190946179</t>
  </si>
  <si>
    <t>-793574703</t>
  </si>
  <si>
    <t xml:space="preserve">05 - SO-04 Rozšíření vodovodu  Řad I</t>
  </si>
  <si>
    <t>1476843080</t>
  </si>
  <si>
    <t>41,30*0,90</t>
  </si>
  <si>
    <t>-1345597063</t>
  </si>
  <si>
    <t>41,30*0,90*1,61</t>
  </si>
  <si>
    <t>Rozšíření výkopu kanalizace Viz výpočet kubatur Řad I</t>
  </si>
  <si>
    <t>114,30</t>
  </si>
  <si>
    <t>-281866950</t>
  </si>
  <si>
    <t>-481505591</t>
  </si>
  <si>
    <t>15,36+30,73</t>
  </si>
  <si>
    <t>50353092</t>
  </si>
  <si>
    <t>-1708229211</t>
  </si>
  <si>
    <t>46,09*2,0</t>
  </si>
  <si>
    <t>-1356504976</t>
  </si>
  <si>
    <t>-1000137981</t>
  </si>
  <si>
    <t>174,14-46,09</t>
  </si>
  <si>
    <t>1862918121</t>
  </si>
  <si>
    <t>41,30*0,90*0,30</t>
  </si>
  <si>
    <t>145,03*0,45*0,30</t>
  </si>
  <si>
    <t>593288526</t>
  </si>
  <si>
    <t>-433748278</t>
  </si>
  <si>
    <t>41,30*0,90*0,15</t>
  </si>
  <si>
    <t>Rozšířený výkop kanalizace pro Řad I</t>
  </si>
  <si>
    <t>145,03*0,45*0,15</t>
  </si>
  <si>
    <t>974974033</t>
  </si>
  <si>
    <t>-1861795249</t>
  </si>
  <si>
    <t>702037050</t>
  </si>
  <si>
    <t>1378177136</t>
  </si>
  <si>
    <t>-1486097369</t>
  </si>
  <si>
    <t>1362315265</t>
  </si>
  <si>
    <t>909489471</t>
  </si>
  <si>
    <t>-434196195</t>
  </si>
  <si>
    <t>810802236</t>
  </si>
  <si>
    <t>41,3*1,015 'Přepočtené koeficientem množství</t>
  </si>
  <si>
    <t>1641487128</t>
  </si>
  <si>
    <t>-388423712</t>
  </si>
  <si>
    <t>144,995073891626*1,015 'Přepočtené koeficientem množství</t>
  </si>
  <si>
    <t>-2030314728</t>
  </si>
  <si>
    <t>1980414960</t>
  </si>
  <si>
    <t>526158314</t>
  </si>
  <si>
    <t>-884632224</t>
  </si>
  <si>
    <t>-1908112151</t>
  </si>
  <si>
    <t>-153073812</t>
  </si>
  <si>
    <t>-627042750</t>
  </si>
  <si>
    <t>-715494765</t>
  </si>
  <si>
    <t>94039014</t>
  </si>
  <si>
    <t>-572412157</t>
  </si>
  <si>
    <t>642370042</t>
  </si>
  <si>
    <t>430627385</t>
  </si>
  <si>
    <t>-1793052281</t>
  </si>
  <si>
    <t>498865343</t>
  </si>
  <si>
    <t>1287303258</t>
  </si>
  <si>
    <t>596118540</t>
  </si>
  <si>
    <t>1521578774</t>
  </si>
  <si>
    <t>1601398894</t>
  </si>
  <si>
    <t>1056350202</t>
  </si>
  <si>
    <t>1755424349</t>
  </si>
  <si>
    <t>-1395934077</t>
  </si>
  <si>
    <t>-656134962</t>
  </si>
  <si>
    <t>1606757160</t>
  </si>
  <si>
    <t>-1156240845</t>
  </si>
  <si>
    <t>655786493</t>
  </si>
  <si>
    <t>866165906</t>
  </si>
  <si>
    <t>7+1+1</t>
  </si>
  <si>
    <t>2081863419</t>
  </si>
  <si>
    <t>-939655986</t>
  </si>
  <si>
    <t>-488452522</t>
  </si>
  <si>
    <t>-224483937</t>
  </si>
  <si>
    <t>21,559*9</t>
  </si>
  <si>
    <t>-850203150</t>
  </si>
  <si>
    <t>1892398514</t>
  </si>
  <si>
    <t>2007740598</t>
  </si>
  <si>
    <t>06 - SO-04 Rozšíření vodovodu Řad L</t>
  </si>
  <si>
    <t>-495102551</t>
  </si>
  <si>
    <t>(2,50*0,90)*2</t>
  </si>
  <si>
    <t>-1325544598</t>
  </si>
  <si>
    <t>2,50*1,20</t>
  </si>
  <si>
    <t>-564213785</t>
  </si>
  <si>
    <t>40,50*0,90*1,61</t>
  </si>
  <si>
    <t>Rozšíření výkopu kanalizace Viz výpočet kubatur Řad L</t>
  </si>
  <si>
    <t>327,20</t>
  </si>
  <si>
    <t>-1487048990</t>
  </si>
  <si>
    <t>248604982</t>
  </si>
  <si>
    <t>38,64+77,27</t>
  </si>
  <si>
    <t>-536010120</t>
  </si>
  <si>
    <t>734903747</t>
  </si>
  <si>
    <t>115,91*2,0</t>
  </si>
  <si>
    <t>-370211191</t>
  </si>
  <si>
    <t>-1483687627</t>
  </si>
  <si>
    <t>385,89-115,91</t>
  </si>
  <si>
    <t>-626570873</t>
  </si>
  <si>
    <t>Výkop pro vodovod bez souběhu s kanalizací</t>
  </si>
  <si>
    <t>195,13*0,80*0,30</t>
  </si>
  <si>
    <t>40,50*0,90*0,30</t>
  </si>
  <si>
    <t>144,48*0,45*0,30</t>
  </si>
  <si>
    <t>1400272940</t>
  </si>
  <si>
    <t>-195996480</t>
  </si>
  <si>
    <t>195,13*0,80*0,15</t>
  </si>
  <si>
    <t>40,50*0,90*0,15</t>
  </si>
  <si>
    <t>Rozšířený výkop kanalizace pro Řad L</t>
  </si>
  <si>
    <t>144,48*0,45*0,15</t>
  </si>
  <si>
    <t>1412872526</t>
  </si>
  <si>
    <t>65633707</t>
  </si>
  <si>
    <t>-1041086476</t>
  </si>
  <si>
    <t>461234897</t>
  </si>
  <si>
    <t>1861061104</t>
  </si>
  <si>
    <t>-2121942129</t>
  </si>
  <si>
    <t>140727454</t>
  </si>
  <si>
    <t>-1921858558</t>
  </si>
  <si>
    <t>589257669</t>
  </si>
  <si>
    <t>679884373</t>
  </si>
  <si>
    <t>-1853952844</t>
  </si>
  <si>
    <t>40,5*1,015 'Přepočtené koeficientem množství</t>
  </si>
  <si>
    <t>262227929</t>
  </si>
  <si>
    <t>1707566154</t>
  </si>
  <si>
    <t>339,61*1,015 'Přepočtené koeficientem množství</t>
  </si>
  <si>
    <t>-800768724</t>
  </si>
  <si>
    <t>-661209546</t>
  </si>
  <si>
    <t>-1669470306</t>
  </si>
  <si>
    <t>1814975824</t>
  </si>
  <si>
    <t>1625889108</t>
  </si>
  <si>
    <t>28653060</t>
  </si>
  <si>
    <t>elektrokoleno 90° PE 100 D 90mm</t>
  </si>
  <si>
    <t>2034671974</t>
  </si>
  <si>
    <t>511561395</t>
  </si>
  <si>
    <t>-1297226359</t>
  </si>
  <si>
    <t>1726405813</t>
  </si>
  <si>
    <t>435277859</t>
  </si>
  <si>
    <t>-1717506426</t>
  </si>
  <si>
    <t>-408990025</t>
  </si>
  <si>
    <t>42210101</t>
  </si>
  <si>
    <t>kolo ruční pro DN 65-80 D 175mm</t>
  </si>
  <si>
    <t>1342636635</t>
  </si>
  <si>
    <t>-924251424</t>
  </si>
  <si>
    <t>-1223285760</t>
  </si>
  <si>
    <t>1000458327</t>
  </si>
  <si>
    <t>-1677776262</t>
  </si>
  <si>
    <t>891379111</t>
  </si>
  <si>
    <t>Montáž vodovodních armatur na potrubí navrtávacích pasů s ventilem Jt 1 MPa, na potrubí z trub litinových, ocelových nebo plastických hmot DN 300</t>
  </si>
  <si>
    <t>1358906018</t>
  </si>
  <si>
    <t>42271450</t>
  </si>
  <si>
    <t>pás navrtávací z tvárné litiny DN 300mm, odbočka DN 80</t>
  </si>
  <si>
    <t>1723485089</t>
  </si>
  <si>
    <t>741572869</t>
  </si>
  <si>
    <t>-458216126</t>
  </si>
  <si>
    <t>339,61+40,50</t>
  </si>
  <si>
    <t>-496109507</t>
  </si>
  <si>
    <t>-1616256374</t>
  </si>
  <si>
    <t>-1856408716</t>
  </si>
  <si>
    <t>-871401588</t>
  </si>
  <si>
    <t>300635024</t>
  </si>
  <si>
    <t>1464005261</t>
  </si>
  <si>
    <t>-2040758833</t>
  </si>
  <si>
    <t>115056698</t>
  </si>
  <si>
    <t>904264769</t>
  </si>
  <si>
    <t>4+3+4</t>
  </si>
  <si>
    <t>-1792319230</t>
  </si>
  <si>
    <t>1598724604</t>
  </si>
  <si>
    <t>1517284073</t>
  </si>
  <si>
    <t>-1315222758</t>
  </si>
  <si>
    <t>1717021067</t>
  </si>
  <si>
    <t>3,96*9</t>
  </si>
  <si>
    <t>-1827395724</t>
  </si>
  <si>
    <t>62</t>
  </si>
  <si>
    <t>1926308767</t>
  </si>
  <si>
    <t>63</t>
  </si>
  <si>
    <t>-558257944</t>
  </si>
  <si>
    <t>64</t>
  </si>
  <si>
    <t>-308811980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</si>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</sst>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0602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SO-04 Rozšíření vodovodu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Rotava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15. 2. 2021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Rotava,Sídliště 721,Rotava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Štefan Bolvári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Štefan Bolvári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ROUND(SUM(AG55:AG60),2)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ROUND(SUM(AS55:AS60),2)</f>
        <v>0</v>
      </c>
      <c r="AT54" s="107">
        <f>ROUND(SUM(AV54:AW54),2)</f>
        <v>0</v>
      </c>
      <c r="AU54" s="108">
        <f>ROUND(SUM(AU55:AU60),5)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ROUND(SUM(AZ55:AZ60),2)</f>
        <v>0</v>
      </c>
      <c r="BA54" s="107">
        <f>ROUND(SUM(BA55:BA60),2)</f>
        <v>0</v>
      </c>
      <c r="BB54" s="107">
        <f>ROUND(SUM(BB55:BB60),2)</f>
        <v>0</v>
      </c>
      <c r="BC54" s="107">
        <f>ROUND(SUM(BC55:BC60),2)</f>
        <v>0</v>
      </c>
      <c r="BD54" s="109">
        <f>ROUND(SUM(BD55:BD60),2)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SO-04 Rozšíření vodo...'!J30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'01 - SO-04 Rozšíření vodo...'!P84</f>
        <v>0</v>
      </c>
      <c r="AV55" s="121">
        <f>'01 - SO-04 Rozšíření vodo...'!J33</f>
        <v>0</v>
      </c>
      <c r="AW55" s="121">
        <f>'01 - SO-04 Rozšíření vodo...'!J34</f>
        <v>0</v>
      </c>
      <c r="AX55" s="121">
        <f>'01 - SO-04 Rozšíření vodo...'!J35</f>
        <v>0</v>
      </c>
      <c r="AY55" s="121">
        <f>'01 - SO-04 Rozšíření vodo...'!J36</f>
        <v>0</v>
      </c>
      <c r="AZ55" s="121">
        <f>'01 - SO-04 Rozšíření vodo...'!F33</f>
        <v>0</v>
      </c>
      <c r="BA55" s="121">
        <f>'01 - SO-04 Rozšíření vodo...'!F34</f>
        <v>0</v>
      </c>
      <c r="BB55" s="121">
        <f>'01 - SO-04 Rozšíření vodo...'!F35</f>
        <v>0</v>
      </c>
      <c r="BC55" s="121">
        <f>'01 - SO-04 Rozšíření vodo...'!F36</f>
        <v>0</v>
      </c>
      <c r="BD55" s="123">
        <f>'01 - SO-04 Rozšíření vodo...'!F37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SO-04 Rozšíření vodo...'!J30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'02 - SO-04 Rozšíření vodo...'!P84</f>
        <v>0</v>
      </c>
      <c r="AV56" s="121">
        <f>'02 - SO-04 Rozšíření vodo...'!J33</f>
        <v>0</v>
      </c>
      <c r="AW56" s="121">
        <f>'02 - SO-04 Rozšíření vodo...'!J34</f>
        <v>0</v>
      </c>
      <c r="AX56" s="121">
        <f>'02 - SO-04 Rozšíření vodo...'!J35</f>
        <v>0</v>
      </c>
      <c r="AY56" s="121">
        <f>'02 - SO-04 Rozšíření vodo...'!J36</f>
        <v>0</v>
      </c>
      <c r="AZ56" s="121">
        <f>'02 - SO-04 Rozšíření vodo...'!F33</f>
        <v>0</v>
      </c>
      <c r="BA56" s="121">
        <f>'02 - SO-04 Rozšíření vodo...'!F34</f>
        <v>0</v>
      </c>
      <c r="BB56" s="121">
        <f>'02 - SO-04 Rozšíření vodo...'!F35</f>
        <v>0</v>
      </c>
      <c r="BC56" s="121">
        <f>'02 - SO-04 Rozšíření vodo...'!F36</f>
        <v>0</v>
      </c>
      <c r="BD56" s="123">
        <f>'02 - SO-04 Rozšíření vodo...'!F37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16.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SO-04 Rozšíření vodo...'!J30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'03 - SO-04 Rozšíření vodo...'!P87</f>
        <v>0</v>
      </c>
      <c r="AV57" s="121">
        <f>'03 - SO-04 Rozšíření vodo...'!J33</f>
        <v>0</v>
      </c>
      <c r="AW57" s="121">
        <f>'03 - SO-04 Rozšíření vodo...'!J34</f>
        <v>0</v>
      </c>
      <c r="AX57" s="121">
        <f>'03 - SO-04 Rozšíření vodo...'!J35</f>
        <v>0</v>
      </c>
      <c r="AY57" s="121">
        <f>'03 - SO-04 Rozšíření vodo...'!J36</f>
        <v>0</v>
      </c>
      <c r="AZ57" s="121">
        <f>'03 - SO-04 Rozšíření vodo...'!F33</f>
        <v>0</v>
      </c>
      <c r="BA57" s="121">
        <f>'03 - SO-04 Rozšíření vodo...'!F34</f>
        <v>0</v>
      </c>
      <c r="BB57" s="121">
        <f>'03 - SO-04 Rozšíření vodo...'!F35</f>
        <v>0</v>
      </c>
      <c r="BC57" s="121">
        <f>'03 - SO-04 Rozšíření vodo...'!F36</f>
        <v>0</v>
      </c>
      <c r="BD57" s="123">
        <f>'03 - SO-04 Rozšíření vodo...'!F37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7" customFormat="1" ht="16.5" customHeight="1">
      <c r="A58" s="112" t="s">
        <v>75</v>
      </c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SO-04 Rozšíření vodo...'!J30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0">
        <v>0</v>
      </c>
      <c r="AT58" s="121">
        <f>ROUND(SUM(AV58:AW58),2)</f>
        <v>0</v>
      </c>
      <c r="AU58" s="122">
        <f>'04 - SO-04 Rozšíření vodo...'!P84</f>
        <v>0</v>
      </c>
      <c r="AV58" s="121">
        <f>'04 - SO-04 Rozšíření vodo...'!J33</f>
        <v>0</v>
      </c>
      <c r="AW58" s="121">
        <f>'04 - SO-04 Rozšíření vodo...'!J34</f>
        <v>0</v>
      </c>
      <c r="AX58" s="121">
        <f>'04 - SO-04 Rozšíření vodo...'!J35</f>
        <v>0</v>
      </c>
      <c r="AY58" s="121">
        <f>'04 - SO-04 Rozšíření vodo...'!J36</f>
        <v>0</v>
      </c>
      <c r="AZ58" s="121">
        <f>'04 - SO-04 Rozšíření vodo...'!F33</f>
        <v>0</v>
      </c>
      <c r="BA58" s="121">
        <f>'04 - SO-04 Rozšíření vodo...'!F34</f>
        <v>0</v>
      </c>
      <c r="BB58" s="121">
        <f>'04 - SO-04 Rozšíření vodo...'!F35</f>
        <v>0</v>
      </c>
      <c r="BC58" s="121">
        <f>'04 - SO-04 Rozšíření vodo...'!F36</f>
        <v>0</v>
      </c>
      <c r="BD58" s="123">
        <f>'04 - SO-04 Rozšíření vodo...'!F37</f>
        <v>0</v>
      </c>
      <c r="BE58" s="7"/>
      <c r="BT58" s="124" t="s">
        <v>79</v>
      </c>
      <c r="BV58" s="124" t="s">
        <v>73</v>
      </c>
      <c r="BW58" s="124" t="s">
        <v>90</v>
      </c>
      <c r="BX58" s="124" t="s">
        <v>5</v>
      </c>
      <c r="CL58" s="124" t="s">
        <v>19</v>
      </c>
      <c r="CM58" s="124" t="s">
        <v>81</v>
      </c>
    </row>
    <row r="59" s="7" customFormat="1" ht="16.5" customHeight="1">
      <c r="A59" s="112" t="s">
        <v>75</v>
      </c>
      <c r="B59" s="113"/>
      <c r="C59" s="114"/>
      <c r="D59" s="115" t="s">
        <v>91</v>
      </c>
      <c r="E59" s="115"/>
      <c r="F59" s="115"/>
      <c r="G59" s="115"/>
      <c r="H59" s="115"/>
      <c r="I59" s="116"/>
      <c r="J59" s="115" t="s">
        <v>92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'05 - SO-04 Rozšíření vodo...'!J30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78</v>
      </c>
      <c r="AR59" s="119"/>
      <c r="AS59" s="120">
        <v>0</v>
      </c>
      <c r="AT59" s="121">
        <f>ROUND(SUM(AV59:AW59),2)</f>
        <v>0</v>
      </c>
      <c r="AU59" s="122">
        <f>'05 - SO-04 Rozšíření vodo...'!P86</f>
        <v>0</v>
      </c>
      <c r="AV59" s="121">
        <f>'05 - SO-04 Rozšíření vodo...'!J33</f>
        <v>0</v>
      </c>
      <c r="AW59" s="121">
        <f>'05 - SO-04 Rozšíření vodo...'!J34</f>
        <v>0</v>
      </c>
      <c r="AX59" s="121">
        <f>'05 - SO-04 Rozšíření vodo...'!J35</f>
        <v>0</v>
      </c>
      <c r="AY59" s="121">
        <f>'05 - SO-04 Rozšíření vodo...'!J36</f>
        <v>0</v>
      </c>
      <c r="AZ59" s="121">
        <f>'05 - SO-04 Rozšíření vodo...'!F33</f>
        <v>0</v>
      </c>
      <c r="BA59" s="121">
        <f>'05 - SO-04 Rozšíření vodo...'!F34</f>
        <v>0</v>
      </c>
      <c r="BB59" s="121">
        <f>'05 - SO-04 Rozšíření vodo...'!F35</f>
        <v>0</v>
      </c>
      <c r="BC59" s="121">
        <f>'05 - SO-04 Rozšíření vodo...'!F36</f>
        <v>0</v>
      </c>
      <c r="BD59" s="123">
        <f>'05 - SO-04 Rozšíření vodo...'!F37</f>
        <v>0</v>
      </c>
      <c r="BE59" s="7"/>
      <c r="BT59" s="124" t="s">
        <v>79</v>
      </c>
      <c r="BV59" s="124" t="s">
        <v>73</v>
      </c>
      <c r="BW59" s="124" t="s">
        <v>93</v>
      </c>
      <c r="BX59" s="124" t="s">
        <v>5</v>
      </c>
      <c r="CL59" s="124" t="s">
        <v>19</v>
      </c>
      <c r="CM59" s="124" t="s">
        <v>81</v>
      </c>
    </row>
    <row r="60" s="7" customFormat="1" ht="16.5" customHeight="1">
      <c r="A60" s="112" t="s">
        <v>75</v>
      </c>
      <c r="B60" s="113"/>
      <c r="C60" s="114"/>
      <c r="D60" s="115" t="s">
        <v>94</v>
      </c>
      <c r="E60" s="115"/>
      <c r="F60" s="115"/>
      <c r="G60" s="115"/>
      <c r="H60" s="115"/>
      <c r="I60" s="116"/>
      <c r="J60" s="115" t="s">
        <v>95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'06 - SO-04 Rozšíření vodo...'!J30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78</v>
      </c>
      <c r="AR60" s="119"/>
      <c r="AS60" s="125">
        <v>0</v>
      </c>
      <c r="AT60" s="126">
        <f>ROUND(SUM(AV60:AW60),2)</f>
        <v>0</v>
      </c>
      <c r="AU60" s="127">
        <f>'06 - SO-04 Rozšíření vodo...'!P87</f>
        <v>0</v>
      </c>
      <c r="AV60" s="126">
        <f>'06 - SO-04 Rozšíření vodo...'!J33</f>
        <v>0</v>
      </c>
      <c r="AW60" s="126">
        <f>'06 - SO-04 Rozšíření vodo...'!J34</f>
        <v>0</v>
      </c>
      <c r="AX60" s="126">
        <f>'06 - SO-04 Rozšíření vodo...'!J35</f>
        <v>0</v>
      </c>
      <c r="AY60" s="126">
        <f>'06 - SO-04 Rozšíření vodo...'!J36</f>
        <v>0</v>
      </c>
      <c r="AZ60" s="126">
        <f>'06 - SO-04 Rozšíření vodo...'!F33</f>
        <v>0</v>
      </c>
      <c r="BA60" s="126">
        <f>'06 - SO-04 Rozšíření vodo...'!F34</f>
        <v>0</v>
      </c>
      <c r="BB60" s="126">
        <f>'06 - SO-04 Rozšíření vodo...'!F35</f>
        <v>0</v>
      </c>
      <c r="BC60" s="126">
        <f>'06 - SO-04 Rozšíření vodo...'!F36</f>
        <v>0</v>
      </c>
      <c r="BD60" s="128">
        <f>'06 - SO-04 Rozšíření vodo...'!F37</f>
        <v>0</v>
      </c>
      <c r="BE60" s="7"/>
      <c r="BT60" s="124" t="s">
        <v>79</v>
      </c>
      <c r="BV60" s="124" t="s">
        <v>73</v>
      </c>
      <c r="BW60" s="124" t="s">
        <v>96</v>
      </c>
      <c r="BX60" s="124" t="s">
        <v>5</v>
      </c>
      <c r="CL60" s="124" t="s">
        <v>19</v>
      </c>
      <c r="CM60" s="124" t="s">
        <v>81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3See5aoCqVpdmOWogRnL5Jd9mddYIw50RVw7rm0JcAt1KuDyGKdGjOqD32G7J/HluOEdrLQIHU5rLvmOykf7ng==" hashValue="RT+mhavcKvMLfIwnWtynNctEAd4BIHZr9MYXm+xzhs3SO37LpOhwFTt9ENLPLW3PdEKRZP+kcjfpz12U8Ldd0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O-04 Rozšíření vodo...'!C2" display="/"/>
    <hyperlink ref="A56" location="'02 - SO-04 Rozšíření vodo...'!C2" display="/"/>
    <hyperlink ref="A57" location="'03 - SO-04 Rozšíření vodo...'!C2" display="/"/>
    <hyperlink ref="A58" location="'04 - SO-04 Rozšíření vodo...'!C2" display="/"/>
    <hyperlink ref="A59" location="'05 - SO-04 Rozšíření vodo...'!C2" display="/"/>
    <hyperlink ref="A60" location="'06 - SO-04 Rozšíření vod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SO-04 Rozšíření vodovodu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15. 2. 2021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ROUND((SUM(BE84:BE154)),  2)</f>
        <v>0</v>
      </c>
      <c r="G33" s="39"/>
      <c r="H33" s="39"/>
      <c r="I33" s="149">
        <v>0.20999999999999999</v>
      </c>
      <c r="J33" s="148">
        <f>ROUND(((SUM(BE84:BE154))*I33),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ROUND((SUM(BF84:BF154)),  2)</f>
        <v>0</v>
      </c>
      <c r="G34" s="39"/>
      <c r="H34" s="39"/>
      <c r="I34" s="149">
        <v>0.14999999999999999</v>
      </c>
      <c r="J34" s="148">
        <f>ROUND(((SUM(BF84:BF154))*I34),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ROUND((SUM(BG84:BG154)),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ROUND((SUM(BH84:BH154)),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ROUND((SUM(BI84:BI154)),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SO-04 Rozšíření vodovodu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SO-04 Rozšíření vodovodu Řad F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15. 2. 2021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Rotava,Sídliště 721,Rotava</v>
      </c>
      <c r="G54" s="41"/>
      <c r="H54" s="41"/>
      <c r="I54" s="33" t="s">
        <v>31</v>
      </c>
      <c r="J54" s="37" t="str">
        <f>E21</f>
        <v>Štefan Bolvári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Štefan Bolvári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106</v>
      </c>
      <c r="E62" s="175"/>
      <c r="F62" s="175"/>
      <c r="G62" s="175"/>
      <c r="H62" s="175"/>
      <c r="I62" s="175"/>
      <c r="J62" s="176">
        <f>J108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107</v>
      </c>
      <c r="E63" s="175"/>
      <c r="F63" s="175"/>
      <c r="G63" s="175"/>
      <c r="H63" s="175"/>
      <c r="I63" s="175"/>
      <c r="J63" s="176">
        <f>J117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108</v>
      </c>
      <c r="E64" s="175"/>
      <c r="F64" s="175"/>
      <c r="G64" s="175"/>
      <c r="H64" s="175"/>
      <c r="I64" s="175"/>
      <c r="J64" s="176">
        <f>J153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109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SO-04 Rozšíření vodovodu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01 - SO-04 Rozšíření vodovodu Řad F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Rotava</v>
      </c>
      <c r="G78" s="41"/>
      <c r="H78" s="41"/>
      <c r="I78" s="33" t="s">
        <v>23</v>
      </c>
      <c r="J78" s="73" t="str">
        <f>IF(J12="","",J12)</f>
        <v>15. 2. 2021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Město Rotava,Sídliště 721,Rotava</v>
      </c>
      <c r="G80" s="41"/>
      <c r="H80" s="41"/>
      <c r="I80" s="33" t="s">
        <v>31</v>
      </c>
      <c r="J80" s="37" t="str">
        <f>E21</f>
        <v>Štefan Bolvári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Štefan Bolvári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110</v>
      </c>
      <c r="D83" s="181" t="s">
        <v>56</v>
      </c>
      <c r="E83" s="181" t="s">
        <v>52</v>
      </c>
      <c r="F83" s="181" t="s">
        <v>53</v>
      </c>
      <c r="G83" s="181" t="s">
        <v>111</v>
      </c>
      <c r="H83" s="181" t="s">
        <v>112</v>
      </c>
      <c r="I83" s="181" t="s">
        <v>113</v>
      </c>
      <c r="J83" s="181" t="s">
        <v>102</v>
      </c>
      <c r="K83" s="182" t="s">
        <v>114</v>
      </c>
      <c r="L83" s="183"/>
      <c r="M83" s="93" t="s">
        <v>19</v>
      </c>
      <c r="N83" s="94" t="s">
        <v>41</v>
      </c>
      <c r="O83" s="94" t="s">
        <v>115</v>
      </c>
      <c r="P83" s="94" t="s">
        <v>116</v>
      </c>
      <c r="Q83" s="94" t="s">
        <v>117</v>
      </c>
      <c r="R83" s="94" t="s">
        <v>118</v>
      </c>
      <c r="S83" s="94" t="s">
        <v>119</v>
      </c>
      <c r="T83" s="95" t="s">
        <v>120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121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1.94953468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103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122</v>
      </c>
      <c r="F85" s="192" t="s">
        <v>123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P86+P108+P117+P153</f>
        <v>0</v>
      </c>
      <c r="Q85" s="197"/>
      <c r="R85" s="198">
        <f>R86+R108+R117+R153</f>
        <v>1.94953468</v>
      </c>
      <c r="S85" s="197"/>
      <c r="T85" s="199">
        <f>T86+T108+T117+T153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70</v>
      </c>
      <c r="AU85" s="201" t="s">
        <v>71</v>
      </c>
      <c r="AY85" s="200" t="s">
        <v>124</v>
      </c>
      <c r="BK85" s="202">
        <f>BK86+BK108+BK117+BK153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79</v>
      </c>
      <c r="F86" s="203" t="s">
        <v>125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SUM(P87:P107)</f>
        <v>0</v>
      </c>
      <c r="Q86" s="197"/>
      <c r="R86" s="198">
        <f>SUM(R87:R107)</f>
        <v>0</v>
      </c>
      <c r="S86" s="197"/>
      <c r="T86" s="199">
        <f>SUM(T87:T107)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70</v>
      </c>
      <c r="AU86" s="201" t="s">
        <v>79</v>
      </c>
      <c r="AY86" s="200" t="s">
        <v>124</v>
      </c>
      <c r="BK86" s="202">
        <f>SUM(BK87:BK107)</f>
        <v>0</v>
      </c>
    </row>
    <row r="87" s="2" customFormat="1">
      <c r="A87" s="39"/>
      <c r="B87" s="40"/>
      <c r="C87" s="205" t="s">
        <v>79</v>
      </c>
      <c r="D87" s="205" t="s">
        <v>126</v>
      </c>
      <c r="E87" s="206" t="s">
        <v>127</v>
      </c>
      <c r="F87" s="207" t="s">
        <v>128</v>
      </c>
      <c r="G87" s="208" t="s">
        <v>129</v>
      </c>
      <c r="H87" s="209">
        <v>64.971999999999994</v>
      </c>
      <c r="I87" s="210"/>
      <c r="J87" s="211">
        <f>ROUND(I87*H87,2)</f>
        <v>0</v>
      </c>
      <c r="K87" s="207" t="s">
        <v>130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131</v>
      </c>
      <c r="AT87" s="216" t="s">
        <v>126</v>
      </c>
      <c r="AU87" s="216" t="s">
        <v>81</v>
      </c>
      <c r="AY87" s="18" t="s">
        <v>124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131</v>
      </c>
      <c r="BM87" s="216" t="s">
        <v>132</v>
      </c>
    </row>
    <row r="88" s="13" customFormat="1">
      <c r="A88" s="13"/>
      <c r="B88" s="218"/>
      <c r="C88" s="219"/>
      <c r="D88" s="220" t="s">
        <v>133</v>
      </c>
      <c r="E88" s="221" t="s">
        <v>19</v>
      </c>
      <c r="F88" s="222" t="s">
        <v>134</v>
      </c>
      <c r="G88" s="219"/>
      <c r="H88" s="221" t="s">
        <v>19</v>
      </c>
      <c r="I88" s="223"/>
      <c r="J88" s="219"/>
      <c r="K88" s="219"/>
      <c r="L88" s="224"/>
      <c r="M88" s="225"/>
      <c r="N88" s="226"/>
      <c r="O88" s="226"/>
      <c r="P88" s="226"/>
      <c r="Q88" s="226"/>
      <c r="R88" s="226"/>
      <c r="S88" s="226"/>
      <c r="T88" s="227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8" t="s">
        <v>133</v>
      </c>
      <c r="AU88" s="228" t="s">
        <v>81</v>
      </c>
      <c r="AV88" s="13" t="s">
        <v>79</v>
      </c>
      <c r="AW88" s="13" t="s">
        <v>33</v>
      </c>
      <c r="AX88" s="13" t="s">
        <v>71</v>
      </c>
      <c r="AY88" s="228" t="s">
        <v>124</v>
      </c>
    </row>
    <row r="89" s="14" customFormat="1">
      <c r="A89" s="14"/>
      <c r="B89" s="229"/>
      <c r="C89" s="230"/>
      <c r="D89" s="220" t="s">
        <v>133</v>
      </c>
      <c r="E89" s="231" t="s">
        <v>19</v>
      </c>
      <c r="F89" s="232" t="s">
        <v>135</v>
      </c>
      <c r="G89" s="230"/>
      <c r="H89" s="233">
        <v>12.172000000000001</v>
      </c>
      <c r="I89" s="234"/>
      <c r="J89" s="230"/>
      <c r="K89" s="230"/>
      <c r="L89" s="235"/>
      <c r="M89" s="236"/>
      <c r="N89" s="237"/>
      <c r="O89" s="237"/>
      <c r="P89" s="237"/>
      <c r="Q89" s="237"/>
      <c r="R89" s="237"/>
      <c r="S89" s="237"/>
      <c r="T89" s="238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9" t="s">
        <v>133</v>
      </c>
      <c r="AU89" s="239" t="s">
        <v>81</v>
      </c>
      <c r="AV89" s="14" t="s">
        <v>81</v>
      </c>
      <c r="AW89" s="14" t="s">
        <v>33</v>
      </c>
      <c r="AX89" s="14" t="s">
        <v>71</v>
      </c>
      <c r="AY89" s="239" t="s">
        <v>124</v>
      </c>
    </row>
    <row r="90" s="13" customFormat="1">
      <c r="A90" s="13"/>
      <c r="B90" s="218"/>
      <c r="C90" s="219"/>
      <c r="D90" s="220" t="s">
        <v>133</v>
      </c>
      <c r="E90" s="221" t="s">
        <v>19</v>
      </c>
      <c r="F90" s="222" t="s">
        <v>136</v>
      </c>
      <c r="G90" s="219"/>
      <c r="H90" s="221" t="s">
        <v>19</v>
      </c>
      <c r="I90" s="223"/>
      <c r="J90" s="219"/>
      <c r="K90" s="219"/>
      <c r="L90" s="224"/>
      <c r="M90" s="225"/>
      <c r="N90" s="226"/>
      <c r="O90" s="226"/>
      <c r="P90" s="226"/>
      <c r="Q90" s="226"/>
      <c r="R90" s="226"/>
      <c r="S90" s="226"/>
      <c r="T90" s="22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8" t="s">
        <v>133</v>
      </c>
      <c r="AU90" s="228" t="s">
        <v>81</v>
      </c>
      <c r="AV90" s="13" t="s">
        <v>79</v>
      </c>
      <c r="AW90" s="13" t="s">
        <v>33</v>
      </c>
      <c r="AX90" s="13" t="s">
        <v>71</v>
      </c>
      <c r="AY90" s="228" t="s">
        <v>124</v>
      </c>
    </row>
    <row r="91" s="14" customFormat="1">
      <c r="A91" s="14"/>
      <c r="B91" s="229"/>
      <c r="C91" s="230"/>
      <c r="D91" s="220" t="s">
        <v>133</v>
      </c>
      <c r="E91" s="231" t="s">
        <v>19</v>
      </c>
      <c r="F91" s="232" t="s">
        <v>137</v>
      </c>
      <c r="G91" s="230"/>
      <c r="H91" s="233">
        <v>52.799999999999997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9" t="s">
        <v>133</v>
      </c>
      <c r="AU91" s="239" t="s">
        <v>81</v>
      </c>
      <c r="AV91" s="14" t="s">
        <v>81</v>
      </c>
      <c r="AW91" s="14" t="s">
        <v>33</v>
      </c>
      <c r="AX91" s="14" t="s">
        <v>71</v>
      </c>
      <c r="AY91" s="239" t="s">
        <v>124</v>
      </c>
    </row>
    <row r="92" s="15" customFormat="1">
      <c r="A92" s="15"/>
      <c r="B92" s="240"/>
      <c r="C92" s="241"/>
      <c r="D92" s="220" t="s">
        <v>133</v>
      </c>
      <c r="E92" s="242" t="s">
        <v>19</v>
      </c>
      <c r="F92" s="243" t="s">
        <v>138</v>
      </c>
      <c r="G92" s="241"/>
      <c r="H92" s="244">
        <v>64.971999999999994</v>
      </c>
      <c r="I92" s="245"/>
      <c r="J92" s="241"/>
      <c r="K92" s="241"/>
      <c r="L92" s="246"/>
      <c r="M92" s="247"/>
      <c r="N92" s="248"/>
      <c r="O92" s="248"/>
      <c r="P92" s="248"/>
      <c r="Q92" s="248"/>
      <c r="R92" s="248"/>
      <c r="S92" s="248"/>
      <c r="T92" s="249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0" t="s">
        <v>133</v>
      </c>
      <c r="AU92" s="250" t="s">
        <v>81</v>
      </c>
      <c r="AV92" s="15" t="s">
        <v>131</v>
      </c>
      <c r="AW92" s="15" t="s">
        <v>33</v>
      </c>
      <c r="AX92" s="15" t="s">
        <v>79</v>
      </c>
      <c r="AY92" s="250" t="s">
        <v>124</v>
      </c>
    </row>
    <row r="93" s="2" customFormat="1">
      <c r="A93" s="39"/>
      <c r="B93" s="40"/>
      <c r="C93" s="205" t="s">
        <v>81</v>
      </c>
      <c r="D93" s="205" t="s">
        <v>126</v>
      </c>
      <c r="E93" s="206" t="s">
        <v>139</v>
      </c>
      <c r="F93" s="207" t="s">
        <v>140</v>
      </c>
      <c r="G93" s="208" t="s">
        <v>129</v>
      </c>
      <c r="H93" s="209">
        <v>18.620000000000001</v>
      </c>
      <c r="I93" s="210"/>
      <c r="J93" s="211">
        <f>ROUND(I93*H93,2)</f>
        <v>0</v>
      </c>
      <c r="K93" s="207" t="s">
        <v>130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131</v>
      </c>
      <c r="AT93" s="216" t="s">
        <v>126</v>
      </c>
      <c r="AU93" s="216" t="s">
        <v>81</v>
      </c>
      <c r="AY93" s="18" t="s">
        <v>124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131</v>
      </c>
      <c r="BM93" s="216" t="s">
        <v>141</v>
      </c>
    </row>
    <row r="94" s="14" customFormat="1">
      <c r="A94" s="14"/>
      <c r="B94" s="229"/>
      <c r="C94" s="230"/>
      <c r="D94" s="220" t="s">
        <v>133</v>
      </c>
      <c r="E94" s="231" t="s">
        <v>19</v>
      </c>
      <c r="F94" s="232" t="s">
        <v>142</v>
      </c>
      <c r="G94" s="230"/>
      <c r="H94" s="233">
        <v>18.620000000000001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133</v>
      </c>
      <c r="AU94" s="239" t="s">
        <v>81</v>
      </c>
      <c r="AV94" s="14" t="s">
        <v>81</v>
      </c>
      <c r="AW94" s="14" t="s">
        <v>33</v>
      </c>
      <c r="AX94" s="14" t="s">
        <v>79</v>
      </c>
      <c r="AY94" s="239" t="s">
        <v>124</v>
      </c>
    </row>
    <row r="95" s="2" customFormat="1" ht="44.25" customHeight="1">
      <c r="A95" s="39"/>
      <c r="B95" s="40"/>
      <c r="C95" s="205" t="s">
        <v>143</v>
      </c>
      <c r="D95" s="205" t="s">
        <v>126</v>
      </c>
      <c r="E95" s="206" t="s">
        <v>144</v>
      </c>
      <c r="F95" s="207" t="s">
        <v>145</v>
      </c>
      <c r="G95" s="208" t="s">
        <v>129</v>
      </c>
      <c r="H95" s="209">
        <v>18.620000000000001</v>
      </c>
      <c r="I95" s="210"/>
      <c r="J95" s="211">
        <f>ROUND(I95*H95,2)</f>
        <v>0</v>
      </c>
      <c r="K95" s="207" t="s">
        <v>130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131</v>
      </c>
      <c r="AT95" s="216" t="s">
        <v>126</v>
      </c>
      <c r="AU95" s="216" t="s">
        <v>81</v>
      </c>
      <c r="AY95" s="18" t="s">
        <v>124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131</v>
      </c>
      <c r="BM95" s="216" t="s">
        <v>146</v>
      </c>
    </row>
    <row r="96" s="2" customFormat="1" ht="44.25" customHeight="1">
      <c r="A96" s="39"/>
      <c r="B96" s="40"/>
      <c r="C96" s="205" t="s">
        <v>131</v>
      </c>
      <c r="D96" s="205" t="s">
        <v>126</v>
      </c>
      <c r="E96" s="206" t="s">
        <v>147</v>
      </c>
      <c r="F96" s="207" t="s">
        <v>148</v>
      </c>
      <c r="G96" s="208" t="s">
        <v>149</v>
      </c>
      <c r="H96" s="209">
        <v>37.240000000000002</v>
      </c>
      <c r="I96" s="210"/>
      <c r="J96" s="211">
        <f>ROUND(I96*H96,2)</f>
        <v>0</v>
      </c>
      <c r="K96" s="207" t="s">
        <v>130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131</v>
      </c>
      <c r="AT96" s="216" t="s">
        <v>126</v>
      </c>
      <c r="AU96" s="216" t="s">
        <v>81</v>
      </c>
      <c r="AY96" s="18" t="s">
        <v>124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131</v>
      </c>
      <c r="BM96" s="216" t="s">
        <v>150</v>
      </c>
    </row>
    <row r="97" s="14" customFormat="1">
      <c r="A97" s="14"/>
      <c r="B97" s="229"/>
      <c r="C97" s="230"/>
      <c r="D97" s="220" t="s">
        <v>133</v>
      </c>
      <c r="E97" s="231" t="s">
        <v>19</v>
      </c>
      <c r="F97" s="232" t="s">
        <v>151</v>
      </c>
      <c r="G97" s="230"/>
      <c r="H97" s="233">
        <v>37.240000000000002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133</v>
      </c>
      <c r="AU97" s="239" t="s">
        <v>81</v>
      </c>
      <c r="AV97" s="14" t="s">
        <v>81</v>
      </c>
      <c r="AW97" s="14" t="s">
        <v>33</v>
      </c>
      <c r="AX97" s="14" t="s">
        <v>79</v>
      </c>
      <c r="AY97" s="239" t="s">
        <v>124</v>
      </c>
    </row>
    <row r="98" s="2" customFormat="1">
      <c r="A98" s="39"/>
      <c r="B98" s="40"/>
      <c r="C98" s="205" t="s">
        <v>152</v>
      </c>
      <c r="D98" s="205" t="s">
        <v>126</v>
      </c>
      <c r="E98" s="206" t="s">
        <v>153</v>
      </c>
      <c r="F98" s="207" t="s">
        <v>154</v>
      </c>
      <c r="G98" s="208" t="s">
        <v>129</v>
      </c>
      <c r="H98" s="209">
        <v>18.620000000000001</v>
      </c>
      <c r="I98" s="210"/>
      <c r="J98" s="211">
        <f>ROUND(I98*H98,2)</f>
        <v>0</v>
      </c>
      <c r="K98" s="207" t="s">
        <v>130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131</v>
      </c>
      <c r="AT98" s="216" t="s">
        <v>126</v>
      </c>
      <c r="AU98" s="216" t="s">
        <v>81</v>
      </c>
      <c r="AY98" s="18" t="s">
        <v>124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131</v>
      </c>
      <c r="BM98" s="216" t="s">
        <v>155</v>
      </c>
    </row>
    <row r="99" s="2" customFormat="1" ht="44.25" customHeight="1">
      <c r="A99" s="39"/>
      <c r="B99" s="40"/>
      <c r="C99" s="205" t="s">
        <v>156</v>
      </c>
      <c r="D99" s="205" t="s">
        <v>126</v>
      </c>
      <c r="E99" s="206" t="s">
        <v>157</v>
      </c>
      <c r="F99" s="207" t="s">
        <v>158</v>
      </c>
      <c r="G99" s="208" t="s">
        <v>129</v>
      </c>
      <c r="H99" s="209">
        <v>46.350000000000001</v>
      </c>
      <c r="I99" s="210"/>
      <c r="J99" s="211">
        <f>ROUND(I99*H99,2)</f>
        <v>0</v>
      </c>
      <c r="K99" s="207" t="s">
        <v>130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131</v>
      </c>
      <c r="AT99" s="216" t="s">
        <v>126</v>
      </c>
      <c r="AU99" s="216" t="s">
        <v>81</v>
      </c>
      <c r="AY99" s="18" t="s">
        <v>124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131</v>
      </c>
      <c r="BM99" s="216" t="s">
        <v>159</v>
      </c>
    </row>
    <row r="100" s="14" customFormat="1">
      <c r="A100" s="14"/>
      <c r="B100" s="229"/>
      <c r="C100" s="230"/>
      <c r="D100" s="220" t="s">
        <v>133</v>
      </c>
      <c r="E100" s="231" t="s">
        <v>19</v>
      </c>
      <c r="F100" s="232" t="s">
        <v>160</v>
      </c>
      <c r="G100" s="230"/>
      <c r="H100" s="233">
        <v>46.350000000000001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9" t="s">
        <v>133</v>
      </c>
      <c r="AU100" s="239" t="s">
        <v>81</v>
      </c>
      <c r="AV100" s="14" t="s">
        <v>81</v>
      </c>
      <c r="AW100" s="14" t="s">
        <v>33</v>
      </c>
      <c r="AX100" s="14" t="s">
        <v>79</v>
      </c>
      <c r="AY100" s="239" t="s">
        <v>124</v>
      </c>
    </row>
    <row r="101" s="2" customFormat="1" ht="66.75" customHeight="1">
      <c r="A101" s="39"/>
      <c r="B101" s="40"/>
      <c r="C101" s="205" t="s">
        <v>161</v>
      </c>
      <c r="D101" s="205" t="s">
        <v>126</v>
      </c>
      <c r="E101" s="206" t="s">
        <v>162</v>
      </c>
      <c r="F101" s="207" t="s">
        <v>163</v>
      </c>
      <c r="G101" s="208" t="s">
        <v>129</v>
      </c>
      <c r="H101" s="209">
        <v>12.103999999999999</v>
      </c>
      <c r="I101" s="210"/>
      <c r="J101" s="211">
        <f>ROUND(I101*H101,2)</f>
        <v>0</v>
      </c>
      <c r="K101" s="207" t="s">
        <v>130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131</v>
      </c>
      <c r="AT101" s="216" t="s">
        <v>126</v>
      </c>
      <c r="AU101" s="216" t="s">
        <v>81</v>
      </c>
      <c r="AY101" s="18" t="s">
        <v>124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131</v>
      </c>
      <c r="BM101" s="216" t="s">
        <v>164</v>
      </c>
    </row>
    <row r="102" s="13" customFormat="1">
      <c r="A102" s="13"/>
      <c r="B102" s="218"/>
      <c r="C102" s="219"/>
      <c r="D102" s="220" t="s">
        <v>133</v>
      </c>
      <c r="E102" s="221" t="s">
        <v>19</v>
      </c>
      <c r="F102" s="222" t="s">
        <v>165</v>
      </c>
      <c r="G102" s="219"/>
      <c r="H102" s="221" t="s">
        <v>19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8" t="s">
        <v>133</v>
      </c>
      <c r="AU102" s="228" t="s">
        <v>81</v>
      </c>
      <c r="AV102" s="13" t="s">
        <v>79</v>
      </c>
      <c r="AW102" s="13" t="s">
        <v>33</v>
      </c>
      <c r="AX102" s="13" t="s">
        <v>71</v>
      </c>
      <c r="AY102" s="228" t="s">
        <v>124</v>
      </c>
    </row>
    <row r="103" s="14" customFormat="1">
      <c r="A103" s="14"/>
      <c r="B103" s="229"/>
      <c r="C103" s="230"/>
      <c r="D103" s="220" t="s">
        <v>133</v>
      </c>
      <c r="E103" s="231" t="s">
        <v>19</v>
      </c>
      <c r="F103" s="232" t="s">
        <v>166</v>
      </c>
      <c r="G103" s="230"/>
      <c r="H103" s="233">
        <v>2.2679999999999998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9" t="s">
        <v>133</v>
      </c>
      <c r="AU103" s="239" t="s">
        <v>81</v>
      </c>
      <c r="AV103" s="14" t="s">
        <v>81</v>
      </c>
      <c r="AW103" s="14" t="s">
        <v>33</v>
      </c>
      <c r="AX103" s="14" t="s">
        <v>71</v>
      </c>
      <c r="AY103" s="239" t="s">
        <v>124</v>
      </c>
    </row>
    <row r="104" s="13" customFormat="1">
      <c r="A104" s="13"/>
      <c r="B104" s="218"/>
      <c r="C104" s="219"/>
      <c r="D104" s="220" t="s">
        <v>133</v>
      </c>
      <c r="E104" s="221" t="s">
        <v>19</v>
      </c>
      <c r="F104" s="222" t="s">
        <v>136</v>
      </c>
      <c r="G104" s="219"/>
      <c r="H104" s="221" t="s">
        <v>19</v>
      </c>
      <c r="I104" s="223"/>
      <c r="J104" s="219"/>
      <c r="K104" s="219"/>
      <c r="L104" s="224"/>
      <c r="M104" s="225"/>
      <c r="N104" s="226"/>
      <c r="O104" s="226"/>
      <c r="P104" s="226"/>
      <c r="Q104" s="226"/>
      <c r="R104" s="226"/>
      <c r="S104" s="226"/>
      <c r="T104" s="22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8" t="s">
        <v>133</v>
      </c>
      <c r="AU104" s="228" t="s">
        <v>81</v>
      </c>
      <c r="AV104" s="13" t="s">
        <v>79</v>
      </c>
      <c r="AW104" s="13" t="s">
        <v>33</v>
      </c>
      <c r="AX104" s="13" t="s">
        <v>71</v>
      </c>
      <c r="AY104" s="228" t="s">
        <v>124</v>
      </c>
    </row>
    <row r="105" s="14" customFormat="1">
      <c r="A105" s="14"/>
      <c r="B105" s="229"/>
      <c r="C105" s="230"/>
      <c r="D105" s="220" t="s">
        <v>133</v>
      </c>
      <c r="E105" s="231" t="s">
        <v>19</v>
      </c>
      <c r="F105" s="232" t="s">
        <v>167</v>
      </c>
      <c r="G105" s="230"/>
      <c r="H105" s="233">
        <v>9.8360000000000003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9" t="s">
        <v>133</v>
      </c>
      <c r="AU105" s="239" t="s">
        <v>81</v>
      </c>
      <c r="AV105" s="14" t="s">
        <v>81</v>
      </c>
      <c r="AW105" s="14" t="s">
        <v>33</v>
      </c>
      <c r="AX105" s="14" t="s">
        <v>71</v>
      </c>
      <c r="AY105" s="239" t="s">
        <v>124</v>
      </c>
    </row>
    <row r="106" s="15" customFormat="1">
      <c r="A106" s="15"/>
      <c r="B106" s="240"/>
      <c r="C106" s="241"/>
      <c r="D106" s="220" t="s">
        <v>133</v>
      </c>
      <c r="E106" s="242" t="s">
        <v>19</v>
      </c>
      <c r="F106" s="243" t="s">
        <v>138</v>
      </c>
      <c r="G106" s="241"/>
      <c r="H106" s="244">
        <v>12.103999999999999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0" t="s">
        <v>133</v>
      </c>
      <c r="AU106" s="250" t="s">
        <v>81</v>
      </c>
      <c r="AV106" s="15" t="s">
        <v>131</v>
      </c>
      <c r="AW106" s="15" t="s">
        <v>33</v>
      </c>
      <c r="AX106" s="15" t="s">
        <v>79</v>
      </c>
      <c r="AY106" s="250" t="s">
        <v>124</v>
      </c>
    </row>
    <row r="107" s="2" customFormat="1" ht="16.5" customHeight="1">
      <c r="A107" s="39"/>
      <c r="B107" s="40"/>
      <c r="C107" s="251" t="s">
        <v>168</v>
      </c>
      <c r="D107" s="251" t="s">
        <v>169</v>
      </c>
      <c r="E107" s="252" t="s">
        <v>170</v>
      </c>
      <c r="F107" s="253" t="s">
        <v>171</v>
      </c>
      <c r="G107" s="254" t="s">
        <v>149</v>
      </c>
      <c r="H107" s="255">
        <v>24.207999999999998</v>
      </c>
      <c r="I107" s="256"/>
      <c r="J107" s="257">
        <f>ROUND(I107*H107,2)</f>
        <v>0</v>
      </c>
      <c r="K107" s="253" t="s">
        <v>130</v>
      </c>
      <c r="L107" s="258"/>
      <c r="M107" s="259" t="s">
        <v>19</v>
      </c>
      <c r="N107" s="260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168</v>
      </c>
      <c r="AT107" s="216" t="s">
        <v>169</v>
      </c>
      <c r="AU107" s="216" t="s">
        <v>81</v>
      </c>
      <c r="AY107" s="18" t="s">
        <v>124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131</v>
      </c>
      <c r="BM107" s="216" t="s">
        <v>172</v>
      </c>
    </row>
    <row r="108" s="12" customFormat="1" ht="22.8" customHeight="1">
      <c r="A108" s="12"/>
      <c r="B108" s="189"/>
      <c r="C108" s="190"/>
      <c r="D108" s="191" t="s">
        <v>70</v>
      </c>
      <c r="E108" s="203" t="s">
        <v>131</v>
      </c>
      <c r="F108" s="203" t="s">
        <v>173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SUM(P109:P116)</f>
        <v>0</v>
      </c>
      <c r="Q108" s="197"/>
      <c r="R108" s="198">
        <f>SUM(R109:R116)</f>
        <v>0.0063899999999999998</v>
      </c>
      <c r="S108" s="197"/>
      <c r="T108" s="199">
        <f>SUM(T109:T116)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79</v>
      </c>
      <c r="AT108" s="201" t="s">
        <v>70</v>
      </c>
      <c r="AU108" s="201" t="s">
        <v>79</v>
      </c>
      <c r="AY108" s="200" t="s">
        <v>124</v>
      </c>
      <c r="BK108" s="202">
        <f>SUM(BK109:BK116)</f>
        <v>0</v>
      </c>
    </row>
    <row r="109" s="2" customFormat="1" ht="33" customHeight="1">
      <c r="A109" s="39"/>
      <c r="B109" s="40"/>
      <c r="C109" s="205" t="s">
        <v>174</v>
      </c>
      <c r="D109" s="205" t="s">
        <v>126</v>
      </c>
      <c r="E109" s="206" t="s">
        <v>175</v>
      </c>
      <c r="F109" s="207" t="s">
        <v>176</v>
      </c>
      <c r="G109" s="208" t="s">
        <v>129</v>
      </c>
      <c r="H109" s="209">
        <v>6.0519999999999996</v>
      </c>
      <c r="I109" s="210"/>
      <c r="J109" s="211">
        <f>ROUND(I109*H109,2)</f>
        <v>0</v>
      </c>
      <c r="K109" s="207" t="s">
        <v>130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131</v>
      </c>
      <c r="AT109" s="216" t="s">
        <v>126</v>
      </c>
      <c r="AU109" s="216" t="s">
        <v>81</v>
      </c>
      <c r="AY109" s="18" t="s">
        <v>124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131</v>
      </c>
      <c r="BM109" s="216" t="s">
        <v>177</v>
      </c>
    </row>
    <row r="110" s="13" customFormat="1">
      <c r="A110" s="13"/>
      <c r="B110" s="218"/>
      <c r="C110" s="219"/>
      <c r="D110" s="220" t="s">
        <v>133</v>
      </c>
      <c r="E110" s="221" t="s">
        <v>19</v>
      </c>
      <c r="F110" s="222" t="s">
        <v>165</v>
      </c>
      <c r="G110" s="219"/>
      <c r="H110" s="221" t="s">
        <v>19</v>
      </c>
      <c r="I110" s="223"/>
      <c r="J110" s="219"/>
      <c r="K110" s="219"/>
      <c r="L110" s="224"/>
      <c r="M110" s="225"/>
      <c r="N110" s="226"/>
      <c r="O110" s="226"/>
      <c r="P110" s="226"/>
      <c r="Q110" s="226"/>
      <c r="R110" s="226"/>
      <c r="S110" s="226"/>
      <c r="T110" s="22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8" t="s">
        <v>133</v>
      </c>
      <c r="AU110" s="228" t="s">
        <v>81</v>
      </c>
      <c r="AV110" s="13" t="s">
        <v>79</v>
      </c>
      <c r="AW110" s="13" t="s">
        <v>33</v>
      </c>
      <c r="AX110" s="13" t="s">
        <v>71</v>
      </c>
      <c r="AY110" s="228" t="s">
        <v>124</v>
      </c>
    </row>
    <row r="111" s="14" customFormat="1">
      <c r="A111" s="14"/>
      <c r="B111" s="229"/>
      <c r="C111" s="230"/>
      <c r="D111" s="220" t="s">
        <v>133</v>
      </c>
      <c r="E111" s="231" t="s">
        <v>19</v>
      </c>
      <c r="F111" s="232" t="s">
        <v>178</v>
      </c>
      <c r="G111" s="230"/>
      <c r="H111" s="233">
        <v>1.1339999999999999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133</v>
      </c>
      <c r="AU111" s="239" t="s">
        <v>81</v>
      </c>
      <c r="AV111" s="14" t="s">
        <v>81</v>
      </c>
      <c r="AW111" s="14" t="s">
        <v>33</v>
      </c>
      <c r="AX111" s="14" t="s">
        <v>71</v>
      </c>
      <c r="AY111" s="239" t="s">
        <v>124</v>
      </c>
    </row>
    <row r="112" s="13" customFormat="1">
      <c r="A112" s="13"/>
      <c r="B112" s="218"/>
      <c r="C112" s="219"/>
      <c r="D112" s="220" t="s">
        <v>133</v>
      </c>
      <c r="E112" s="221" t="s">
        <v>19</v>
      </c>
      <c r="F112" s="222" t="s">
        <v>179</v>
      </c>
      <c r="G112" s="219"/>
      <c r="H112" s="221" t="s">
        <v>19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8" t="s">
        <v>133</v>
      </c>
      <c r="AU112" s="228" t="s">
        <v>81</v>
      </c>
      <c r="AV112" s="13" t="s">
        <v>79</v>
      </c>
      <c r="AW112" s="13" t="s">
        <v>33</v>
      </c>
      <c r="AX112" s="13" t="s">
        <v>71</v>
      </c>
      <c r="AY112" s="228" t="s">
        <v>124</v>
      </c>
    </row>
    <row r="113" s="14" customFormat="1">
      <c r="A113" s="14"/>
      <c r="B113" s="229"/>
      <c r="C113" s="230"/>
      <c r="D113" s="220" t="s">
        <v>133</v>
      </c>
      <c r="E113" s="231" t="s">
        <v>19</v>
      </c>
      <c r="F113" s="232" t="s">
        <v>180</v>
      </c>
      <c r="G113" s="230"/>
      <c r="H113" s="233">
        <v>4.9180000000000001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9" t="s">
        <v>133</v>
      </c>
      <c r="AU113" s="239" t="s">
        <v>81</v>
      </c>
      <c r="AV113" s="14" t="s">
        <v>81</v>
      </c>
      <c r="AW113" s="14" t="s">
        <v>33</v>
      </c>
      <c r="AX113" s="14" t="s">
        <v>71</v>
      </c>
      <c r="AY113" s="239" t="s">
        <v>124</v>
      </c>
    </row>
    <row r="114" s="15" customFormat="1">
      <c r="A114" s="15"/>
      <c r="B114" s="240"/>
      <c r="C114" s="241"/>
      <c r="D114" s="220" t="s">
        <v>133</v>
      </c>
      <c r="E114" s="242" t="s">
        <v>19</v>
      </c>
      <c r="F114" s="243" t="s">
        <v>138</v>
      </c>
      <c r="G114" s="241"/>
      <c r="H114" s="244">
        <v>6.0519999999999996</v>
      </c>
      <c r="I114" s="245"/>
      <c r="J114" s="241"/>
      <c r="K114" s="241"/>
      <c r="L114" s="246"/>
      <c r="M114" s="247"/>
      <c r="N114" s="248"/>
      <c r="O114" s="248"/>
      <c r="P114" s="248"/>
      <c r="Q114" s="248"/>
      <c r="R114" s="248"/>
      <c r="S114" s="248"/>
      <c r="T114" s="249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0" t="s">
        <v>133</v>
      </c>
      <c r="AU114" s="250" t="s">
        <v>81</v>
      </c>
      <c r="AV114" s="15" t="s">
        <v>131</v>
      </c>
      <c r="AW114" s="15" t="s">
        <v>33</v>
      </c>
      <c r="AX114" s="15" t="s">
        <v>79</v>
      </c>
      <c r="AY114" s="250" t="s">
        <v>124</v>
      </c>
    </row>
    <row r="115" s="2" customFormat="1" ht="33" customHeight="1">
      <c r="A115" s="39"/>
      <c r="B115" s="40"/>
      <c r="C115" s="205" t="s">
        <v>181</v>
      </c>
      <c r="D115" s="205" t="s">
        <v>126</v>
      </c>
      <c r="E115" s="206" t="s">
        <v>182</v>
      </c>
      <c r="F115" s="207" t="s">
        <v>183</v>
      </c>
      <c r="G115" s="208" t="s">
        <v>129</v>
      </c>
      <c r="H115" s="209">
        <v>0.5</v>
      </c>
      <c r="I115" s="210"/>
      <c r="J115" s="211">
        <f>ROUND(I115*H115,2)</f>
        <v>0</v>
      </c>
      <c r="K115" s="207" t="s">
        <v>130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131</v>
      </c>
      <c r="AT115" s="216" t="s">
        <v>126</v>
      </c>
      <c r="AU115" s="216" t="s">
        <v>81</v>
      </c>
      <c r="AY115" s="18" t="s">
        <v>124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131</v>
      </c>
      <c r="BM115" s="216" t="s">
        <v>184</v>
      </c>
    </row>
    <row r="116" s="2" customFormat="1">
      <c r="A116" s="39"/>
      <c r="B116" s="40"/>
      <c r="C116" s="205" t="s">
        <v>185</v>
      </c>
      <c r="D116" s="205" t="s">
        <v>126</v>
      </c>
      <c r="E116" s="206" t="s">
        <v>186</v>
      </c>
      <c r="F116" s="207" t="s">
        <v>187</v>
      </c>
      <c r="G116" s="208" t="s">
        <v>188</v>
      </c>
      <c r="H116" s="209">
        <v>1</v>
      </c>
      <c r="I116" s="210"/>
      <c r="J116" s="211">
        <f>ROUND(I116*H116,2)</f>
        <v>0</v>
      </c>
      <c r="K116" s="207" t="s">
        <v>130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0.0063899999999999998</v>
      </c>
      <c r="R116" s="214">
        <f>Q116*H116</f>
        <v>0.0063899999999999998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131</v>
      </c>
      <c r="AT116" s="216" t="s">
        <v>126</v>
      </c>
      <c r="AU116" s="216" t="s">
        <v>81</v>
      </c>
      <c r="AY116" s="18" t="s">
        <v>124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131</v>
      </c>
      <c r="BM116" s="216" t="s">
        <v>189</v>
      </c>
    </row>
    <row r="117" s="12" customFormat="1" ht="22.8" customHeight="1">
      <c r="A117" s="12"/>
      <c r="B117" s="189"/>
      <c r="C117" s="190"/>
      <c r="D117" s="191" t="s">
        <v>70</v>
      </c>
      <c r="E117" s="203" t="s">
        <v>168</v>
      </c>
      <c r="F117" s="203" t="s">
        <v>190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SUM(P118:P152)</f>
        <v>0</v>
      </c>
      <c r="Q117" s="197"/>
      <c r="R117" s="198">
        <f>SUM(R118:R152)</f>
        <v>1.9431446800000001</v>
      </c>
      <c r="S117" s="197"/>
      <c r="T117" s="199">
        <f>SUM(T118:T152)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79</v>
      </c>
      <c r="AT117" s="201" t="s">
        <v>70</v>
      </c>
      <c r="AU117" s="201" t="s">
        <v>79</v>
      </c>
      <c r="AY117" s="200" t="s">
        <v>124</v>
      </c>
      <c r="BK117" s="202">
        <f>SUM(BK118:BK152)</f>
        <v>0</v>
      </c>
    </row>
    <row r="118" s="2" customFormat="1">
      <c r="A118" s="39"/>
      <c r="B118" s="40"/>
      <c r="C118" s="205" t="s">
        <v>191</v>
      </c>
      <c r="D118" s="205" t="s">
        <v>126</v>
      </c>
      <c r="E118" s="206" t="s">
        <v>192</v>
      </c>
      <c r="F118" s="207" t="s">
        <v>193</v>
      </c>
      <c r="G118" s="208" t="s">
        <v>194</v>
      </c>
      <c r="H118" s="209">
        <v>2</v>
      </c>
      <c r="I118" s="210"/>
      <c r="J118" s="211">
        <f>ROUND(I118*H118,2)</f>
        <v>0</v>
      </c>
      <c r="K118" s="207" t="s">
        <v>130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131</v>
      </c>
      <c r="AT118" s="216" t="s">
        <v>126</v>
      </c>
      <c r="AU118" s="216" t="s">
        <v>81</v>
      </c>
      <c r="AY118" s="18" t="s">
        <v>124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131</v>
      </c>
      <c r="BM118" s="216" t="s">
        <v>195</v>
      </c>
    </row>
    <row r="119" s="2" customFormat="1">
      <c r="A119" s="39"/>
      <c r="B119" s="40"/>
      <c r="C119" s="251" t="s">
        <v>196</v>
      </c>
      <c r="D119" s="251" t="s">
        <v>169</v>
      </c>
      <c r="E119" s="252" t="s">
        <v>197</v>
      </c>
      <c r="F119" s="253" t="s">
        <v>198</v>
      </c>
      <c r="G119" s="254" t="s">
        <v>194</v>
      </c>
      <c r="H119" s="255">
        <v>1</v>
      </c>
      <c r="I119" s="256"/>
      <c r="J119" s="257">
        <f>ROUND(I119*H119,2)</f>
        <v>0</v>
      </c>
      <c r="K119" s="253" t="s">
        <v>130</v>
      </c>
      <c r="L119" s="258"/>
      <c r="M119" s="259" t="s">
        <v>19</v>
      </c>
      <c r="N119" s="260" t="s">
        <v>42</v>
      </c>
      <c r="O119" s="85"/>
      <c r="P119" s="214">
        <f>O119*H119</f>
        <v>0</v>
      </c>
      <c r="Q119" s="214">
        <v>0.012200000000000001</v>
      </c>
      <c r="R119" s="214">
        <f>Q119*H119</f>
        <v>0.012200000000000001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168</v>
      </c>
      <c r="AT119" s="216" t="s">
        <v>169</v>
      </c>
      <c r="AU119" s="216" t="s">
        <v>81</v>
      </c>
      <c r="AY119" s="18" t="s">
        <v>124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131</v>
      </c>
      <c r="BM119" s="216" t="s">
        <v>199</v>
      </c>
    </row>
    <row r="120" s="2" customFormat="1">
      <c r="A120" s="39"/>
      <c r="B120" s="40"/>
      <c r="C120" s="251" t="s">
        <v>200</v>
      </c>
      <c r="D120" s="251" t="s">
        <v>169</v>
      </c>
      <c r="E120" s="252" t="s">
        <v>201</v>
      </c>
      <c r="F120" s="253" t="s">
        <v>202</v>
      </c>
      <c r="G120" s="254" t="s">
        <v>194</v>
      </c>
      <c r="H120" s="255">
        <v>1</v>
      </c>
      <c r="I120" s="256"/>
      <c r="J120" s="257">
        <f>ROUND(I120*H120,2)</f>
        <v>0</v>
      </c>
      <c r="K120" s="253" t="s">
        <v>130</v>
      </c>
      <c r="L120" s="258"/>
      <c r="M120" s="259" t="s">
        <v>19</v>
      </c>
      <c r="N120" s="260" t="s">
        <v>42</v>
      </c>
      <c r="O120" s="85"/>
      <c r="P120" s="214">
        <f>O120*H120</f>
        <v>0</v>
      </c>
      <c r="Q120" s="214">
        <v>0.0060000000000000001</v>
      </c>
      <c r="R120" s="214">
        <f>Q120*H120</f>
        <v>0.0060000000000000001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168</v>
      </c>
      <c r="AT120" s="216" t="s">
        <v>169</v>
      </c>
      <c r="AU120" s="216" t="s">
        <v>81</v>
      </c>
      <c r="AY120" s="18" t="s">
        <v>124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131</v>
      </c>
      <c r="BM120" s="216" t="s">
        <v>203</v>
      </c>
    </row>
    <row r="121" s="2" customFormat="1">
      <c r="A121" s="39"/>
      <c r="B121" s="40"/>
      <c r="C121" s="205" t="s">
        <v>8</v>
      </c>
      <c r="D121" s="205" t="s">
        <v>126</v>
      </c>
      <c r="E121" s="206" t="s">
        <v>204</v>
      </c>
      <c r="F121" s="207" t="s">
        <v>205</v>
      </c>
      <c r="G121" s="208" t="s">
        <v>206</v>
      </c>
      <c r="H121" s="209">
        <v>9</v>
      </c>
      <c r="I121" s="210"/>
      <c r="J121" s="211">
        <f>ROUND(I121*H121,2)</f>
        <v>0</v>
      </c>
      <c r="K121" s="207" t="s">
        <v>130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131</v>
      </c>
      <c r="AT121" s="216" t="s">
        <v>126</v>
      </c>
      <c r="AU121" s="216" t="s">
        <v>81</v>
      </c>
      <c r="AY121" s="18" t="s">
        <v>124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131</v>
      </c>
      <c r="BM121" s="216" t="s">
        <v>207</v>
      </c>
    </row>
    <row r="122" s="2" customFormat="1">
      <c r="A122" s="39"/>
      <c r="B122" s="40"/>
      <c r="C122" s="251" t="s">
        <v>208</v>
      </c>
      <c r="D122" s="251" t="s">
        <v>169</v>
      </c>
      <c r="E122" s="252" t="s">
        <v>209</v>
      </c>
      <c r="F122" s="253" t="s">
        <v>210</v>
      </c>
      <c r="G122" s="254" t="s">
        <v>206</v>
      </c>
      <c r="H122" s="255">
        <v>9.1349999999999998</v>
      </c>
      <c r="I122" s="256"/>
      <c r="J122" s="257">
        <f>ROUND(I122*H122,2)</f>
        <v>0</v>
      </c>
      <c r="K122" s="253" t="s">
        <v>130</v>
      </c>
      <c r="L122" s="258"/>
      <c r="M122" s="259" t="s">
        <v>19</v>
      </c>
      <c r="N122" s="260" t="s">
        <v>42</v>
      </c>
      <c r="O122" s="85"/>
      <c r="P122" s="214">
        <f>O122*H122</f>
        <v>0</v>
      </c>
      <c r="Q122" s="214">
        <v>0.00027999999999999998</v>
      </c>
      <c r="R122" s="214">
        <f>Q122*H122</f>
        <v>0.0025577999999999998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168</v>
      </c>
      <c r="AT122" s="216" t="s">
        <v>169</v>
      </c>
      <c r="AU122" s="216" t="s">
        <v>81</v>
      </c>
      <c r="AY122" s="18" t="s">
        <v>124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131</v>
      </c>
      <c r="BM122" s="216" t="s">
        <v>211</v>
      </c>
    </row>
    <row r="123" s="14" customFormat="1">
      <c r="A123" s="14"/>
      <c r="B123" s="229"/>
      <c r="C123" s="230"/>
      <c r="D123" s="220" t="s">
        <v>133</v>
      </c>
      <c r="E123" s="230"/>
      <c r="F123" s="232" t="s">
        <v>212</v>
      </c>
      <c r="G123" s="230"/>
      <c r="H123" s="233">
        <v>9.1349999999999998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9" t="s">
        <v>133</v>
      </c>
      <c r="AU123" s="239" t="s">
        <v>81</v>
      </c>
      <c r="AV123" s="14" t="s">
        <v>81</v>
      </c>
      <c r="AW123" s="14" t="s">
        <v>4</v>
      </c>
      <c r="AX123" s="14" t="s">
        <v>79</v>
      </c>
      <c r="AY123" s="239" t="s">
        <v>124</v>
      </c>
    </row>
    <row r="124" s="2" customFormat="1">
      <c r="A124" s="39"/>
      <c r="B124" s="40"/>
      <c r="C124" s="205" t="s">
        <v>213</v>
      </c>
      <c r="D124" s="205" t="s">
        <v>126</v>
      </c>
      <c r="E124" s="206" t="s">
        <v>214</v>
      </c>
      <c r="F124" s="207" t="s">
        <v>215</v>
      </c>
      <c r="G124" s="208" t="s">
        <v>206</v>
      </c>
      <c r="H124" s="209">
        <v>83.200000000000003</v>
      </c>
      <c r="I124" s="210"/>
      <c r="J124" s="211">
        <f>ROUND(I124*H124,2)</f>
        <v>0</v>
      </c>
      <c r="K124" s="207" t="s">
        <v>130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131</v>
      </c>
      <c r="AT124" s="216" t="s">
        <v>126</v>
      </c>
      <c r="AU124" s="216" t="s">
        <v>81</v>
      </c>
      <c r="AY124" s="18" t="s">
        <v>124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131</v>
      </c>
      <c r="BM124" s="216" t="s">
        <v>216</v>
      </c>
    </row>
    <row r="125" s="2" customFormat="1">
      <c r="A125" s="39"/>
      <c r="B125" s="40"/>
      <c r="C125" s="251" t="s">
        <v>217</v>
      </c>
      <c r="D125" s="251" t="s">
        <v>169</v>
      </c>
      <c r="E125" s="252" t="s">
        <v>218</v>
      </c>
      <c r="F125" s="253" t="s">
        <v>219</v>
      </c>
      <c r="G125" s="254" t="s">
        <v>206</v>
      </c>
      <c r="H125" s="255">
        <v>84.447999999999993</v>
      </c>
      <c r="I125" s="256"/>
      <c r="J125" s="257">
        <f>ROUND(I125*H125,2)</f>
        <v>0</v>
      </c>
      <c r="K125" s="253" t="s">
        <v>130</v>
      </c>
      <c r="L125" s="258"/>
      <c r="M125" s="259" t="s">
        <v>19</v>
      </c>
      <c r="N125" s="260" t="s">
        <v>42</v>
      </c>
      <c r="O125" s="85"/>
      <c r="P125" s="214">
        <f>O125*H125</f>
        <v>0</v>
      </c>
      <c r="Q125" s="214">
        <v>0.00106</v>
      </c>
      <c r="R125" s="214">
        <f>Q125*H125</f>
        <v>0.089514879999999991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168</v>
      </c>
      <c r="AT125" s="216" t="s">
        <v>169</v>
      </c>
      <c r="AU125" s="216" t="s">
        <v>81</v>
      </c>
      <c r="AY125" s="18" t="s">
        <v>124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131</v>
      </c>
      <c r="BM125" s="216" t="s">
        <v>220</v>
      </c>
    </row>
    <row r="126" s="14" customFormat="1">
      <c r="A126" s="14"/>
      <c r="B126" s="229"/>
      <c r="C126" s="230"/>
      <c r="D126" s="220" t="s">
        <v>133</v>
      </c>
      <c r="E126" s="230"/>
      <c r="F126" s="232" t="s">
        <v>221</v>
      </c>
      <c r="G126" s="230"/>
      <c r="H126" s="233">
        <v>84.447999999999993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9" t="s">
        <v>133</v>
      </c>
      <c r="AU126" s="239" t="s">
        <v>81</v>
      </c>
      <c r="AV126" s="14" t="s">
        <v>81</v>
      </c>
      <c r="AW126" s="14" t="s">
        <v>4</v>
      </c>
      <c r="AX126" s="14" t="s">
        <v>79</v>
      </c>
      <c r="AY126" s="239" t="s">
        <v>124</v>
      </c>
    </row>
    <row r="127" s="2" customFormat="1">
      <c r="A127" s="39"/>
      <c r="B127" s="40"/>
      <c r="C127" s="205" t="s">
        <v>222</v>
      </c>
      <c r="D127" s="205" t="s">
        <v>126</v>
      </c>
      <c r="E127" s="206" t="s">
        <v>223</v>
      </c>
      <c r="F127" s="207" t="s">
        <v>224</v>
      </c>
      <c r="G127" s="208" t="s">
        <v>194</v>
      </c>
      <c r="H127" s="209">
        <v>4</v>
      </c>
      <c r="I127" s="210"/>
      <c r="J127" s="211">
        <f>ROUND(I127*H127,2)</f>
        <v>0</v>
      </c>
      <c r="K127" s="207" t="s">
        <v>130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131</v>
      </c>
      <c r="AT127" s="216" t="s">
        <v>126</v>
      </c>
      <c r="AU127" s="216" t="s">
        <v>81</v>
      </c>
      <c r="AY127" s="18" t="s">
        <v>124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131</v>
      </c>
      <c r="BM127" s="216" t="s">
        <v>225</v>
      </c>
    </row>
    <row r="128" s="2" customFormat="1" ht="16.5" customHeight="1">
      <c r="A128" s="39"/>
      <c r="B128" s="40"/>
      <c r="C128" s="251" t="s">
        <v>226</v>
      </c>
      <c r="D128" s="251" t="s">
        <v>169</v>
      </c>
      <c r="E128" s="252" t="s">
        <v>227</v>
      </c>
      <c r="F128" s="253" t="s">
        <v>228</v>
      </c>
      <c r="G128" s="254" t="s">
        <v>194</v>
      </c>
      <c r="H128" s="255">
        <v>4</v>
      </c>
      <c r="I128" s="256"/>
      <c r="J128" s="257">
        <f>ROUND(I128*H128,2)</f>
        <v>0</v>
      </c>
      <c r="K128" s="253" t="s">
        <v>130</v>
      </c>
      <c r="L128" s="258"/>
      <c r="M128" s="259" t="s">
        <v>19</v>
      </c>
      <c r="N128" s="260" t="s">
        <v>42</v>
      </c>
      <c r="O128" s="85"/>
      <c r="P128" s="214">
        <f>O128*H128</f>
        <v>0</v>
      </c>
      <c r="Q128" s="214">
        <v>6.0000000000000002E-05</v>
      </c>
      <c r="R128" s="214">
        <f>Q128*H128</f>
        <v>0.00024000000000000001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168</v>
      </c>
      <c r="AT128" s="216" t="s">
        <v>169</v>
      </c>
      <c r="AU128" s="216" t="s">
        <v>81</v>
      </c>
      <c r="AY128" s="18" t="s">
        <v>124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131</v>
      </c>
      <c r="BM128" s="216" t="s">
        <v>229</v>
      </c>
    </row>
    <row r="129" s="2" customFormat="1" ht="44.25" customHeight="1">
      <c r="A129" s="39"/>
      <c r="B129" s="40"/>
      <c r="C129" s="205" t="s">
        <v>7</v>
      </c>
      <c r="D129" s="205" t="s">
        <v>126</v>
      </c>
      <c r="E129" s="206" t="s">
        <v>230</v>
      </c>
      <c r="F129" s="207" t="s">
        <v>231</v>
      </c>
      <c r="G129" s="208" t="s">
        <v>194</v>
      </c>
      <c r="H129" s="209">
        <v>4</v>
      </c>
      <c r="I129" s="210"/>
      <c r="J129" s="211">
        <f>ROUND(I129*H129,2)</f>
        <v>0</v>
      </c>
      <c r="K129" s="207" t="s">
        <v>130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131</v>
      </c>
      <c r="AT129" s="216" t="s">
        <v>126</v>
      </c>
      <c r="AU129" s="216" t="s">
        <v>81</v>
      </c>
      <c r="AY129" s="18" t="s">
        <v>124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131</v>
      </c>
      <c r="BM129" s="216" t="s">
        <v>232</v>
      </c>
    </row>
    <row r="130" s="2" customFormat="1" ht="16.5" customHeight="1">
      <c r="A130" s="39"/>
      <c r="B130" s="40"/>
      <c r="C130" s="251" t="s">
        <v>233</v>
      </c>
      <c r="D130" s="251" t="s">
        <v>169</v>
      </c>
      <c r="E130" s="252" t="s">
        <v>234</v>
      </c>
      <c r="F130" s="253" t="s">
        <v>235</v>
      </c>
      <c r="G130" s="254" t="s">
        <v>194</v>
      </c>
      <c r="H130" s="255">
        <v>1</v>
      </c>
      <c r="I130" s="256"/>
      <c r="J130" s="257">
        <f>ROUND(I130*H130,2)</f>
        <v>0</v>
      </c>
      <c r="K130" s="253" t="s">
        <v>130</v>
      </c>
      <c r="L130" s="258"/>
      <c r="M130" s="259" t="s">
        <v>19</v>
      </c>
      <c r="N130" s="260" t="s">
        <v>42</v>
      </c>
      <c r="O130" s="85"/>
      <c r="P130" s="214">
        <f>O130*H130</f>
        <v>0</v>
      </c>
      <c r="Q130" s="214">
        <v>0.00032000000000000003</v>
      </c>
      <c r="R130" s="214">
        <f>Q130*H130</f>
        <v>0.00032000000000000003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168</v>
      </c>
      <c r="AT130" s="216" t="s">
        <v>169</v>
      </c>
      <c r="AU130" s="216" t="s">
        <v>81</v>
      </c>
      <c r="AY130" s="18" t="s">
        <v>124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131</v>
      </c>
      <c r="BM130" s="216" t="s">
        <v>236</v>
      </c>
    </row>
    <row r="131" s="2" customFormat="1" ht="16.5" customHeight="1">
      <c r="A131" s="39"/>
      <c r="B131" s="40"/>
      <c r="C131" s="251" t="s">
        <v>237</v>
      </c>
      <c r="D131" s="251" t="s">
        <v>169</v>
      </c>
      <c r="E131" s="252" t="s">
        <v>238</v>
      </c>
      <c r="F131" s="253" t="s">
        <v>239</v>
      </c>
      <c r="G131" s="254" t="s">
        <v>194</v>
      </c>
      <c r="H131" s="255">
        <v>3</v>
      </c>
      <c r="I131" s="256"/>
      <c r="J131" s="257">
        <f>ROUND(I131*H131,2)</f>
        <v>0</v>
      </c>
      <c r="K131" s="253" t="s">
        <v>130</v>
      </c>
      <c r="L131" s="258"/>
      <c r="M131" s="259" t="s">
        <v>19</v>
      </c>
      <c r="N131" s="260" t="s">
        <v>42</v>
      </c>
      <c r="O131" s="85"/>
      <c r="P131" s="214">
        <f>O131*H131</f>
        <v>0</v>
      </c>
      <c r="Q131" s="214">
        <v>0.00022000000000000001</v>
      </c>
      <c r="R131" s="214">
        <f>Q131*H131</f>
        <v>0.00066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168</v>
      </c>
      <c r="AT131" s="216" t="s">
        <v>169</v>
      </c>
      <c r="AU131" s="216" t="s">
        <v>81</v>
      </c>
      <c r="AY131" s="18" t="s">
        <v>124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131</v>
      </c>
      <c r="BM131" s="216" t="s">
        <v>240</v>
      </c>
    </row>
    <row r="132" s="2" customFormat="1">
      <c r="A132" s="39"/>
      <c r="B132" s="40"/>
      <c r="C132" s="205" t="s">
        <v>241</v>
      </c>
      <c r="D132" s="205" t="s">
        <v>126</v>
      </c>
      <c r="E132" s="206" t="s">
        <v>242</v>
      </c>
      <c r="F132" s="207" t="s">
        <v>243</v>
      </c>
      <c r="G132" s="208" t="s">
        <v>194</v>
      </c>
      <c r="H132" s="209">
        <v>4</v>
      </c>
      <c r="I132" s="210"/>
      <c r="J132" s="211">
        <f>ROUND(I132*H132,2)</f>
        <v>0</v>
      </c>
      <c r="K132" s="207" t="s">
        <v>130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0.00072000000000000005</v>
      </c>
      <c r="R132" s="214">
        <f>Q132*H132</f>
        <v>0.0028800000000000002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131</v>
      </c>
      <c r="AT132" s="216" t="s">
        <v>126</v>
      </c>
      <c r="AU132" s="216" t="s">
        <v>81</v>
      </c>
      <c r="AY132" s="18" t="s">
        <v>124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131</v>
      </c>
      <c r="BM132" s="216" t="s">
        <v>244</v>
      </c>
    </row>
    <row r="133" s="2" customFormat="1">
      <c r="A133" s="39"/>
      <c r="B133" s="40"/>
      <c r="C133" s="251" t="s">
        <v>245</v>
      </c>
      <c r="D133" s="251" t="s">
        <v>169</v>
      </c>
      <c r="E133" s="252" t="s">
        <v>246</v>
      </c>
      <c r="F133" s="253" t="s">
        <v>247</v>
      </c>
      <c r="G133" s="254" t="s">
        <v>194</v>
      </c>
      <c r="H133" s="255">
        <v>4</v>
      </c>
      <c r="I133" s="256"/>
      <c r="J133" s="257">
        <f>ROUND(I133*H133,2)</f>
        <v>0</v>
      </c>
      <c r="K133" s="253" t="s">
        <v>130</v>
      </c>
      <c r="L133" s="258"/>
      <c r="M133" s="259" t="s">
        <v>19</v>
      </c>
      <c r="N133" s="260" t="s">
        <v>42</v>
      </c>
      <c r="O133" s="85"/>
      <c r="P133" s="214">
        <f>O133*H133</f>
        <v>0</v>
      </c>
      <c r="Q133" s="214">
        <v>0.0038</v>
      </c>
      <c r="R133" s="214">
        <f>Q133*H133</f>
        <v>0.0152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168</v>
      </c>
      <c r="AT133" s="216" t="s">
        <v>169</v>
      </c>
      <c r="AU133" s="216" t="s">
        <v>81</v>
      </c>
      <c r="AY133" s="18" t="s">
        <v>124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131</v>
      </c>
      <c r="BM133" s="216" t="s">
        <v>248</v>
      </c>
    </row>
    <row r="134" s="2" customFormat="1">
      <c r="A134" s="39"/>
      <c r="B134" s="40"/>
      <c r="C134" s="251" t="s">
        <v>249</v>
      </c>
      <c r="D134" s="251" t="s">
        <v>169</v>
      </c>
      <c r="E134" s="252" t="s">
        <v>250</v>
      </c>
      <c r="F134" s="253" t="s">
        <v>251</v>
      </c>
      <c r="G134" s="254" t="s">
        <v>194</v>
      </c>
      <c r="H134" s="255">
        <v>4</v>
      </c>
      <c r="I134" s="256"/>
      <c r="J134" s="257">
        <f>ROUND(I134*H134,2)</f>
        <v>0</v>
      </c>
      <c r="K134" s="253" t="s">
        <v>130</v>
      </c>
      <c r="L134" s="258"/>
      <c r="M134" s="259" t="s">
        <v>19</v>
      </c>
      <c r="N134" s="260" t="s">
        <v>42</v>
      </c>
      <c r="O134" s="85"/>
      <c r="P134" s="214">
        <f>O134*H134</f>
        <v>0</v>
      </c>
      <c r="Q134" s="214">
        <v>0.0035000000000000001</v>
      </c>
      <c r="R134" s="214">
        <f>Q134*H134</f>
        <v>0.014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168</v>
      </c>
      <c r="AT134" s="216" t="s">
        <v>169</v>
      </c>
      <c r="AU134" s="216" t="s">
        <v>81</v>
      </c>
      <c r="AY134" s="18" t="s">
        <v>124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131</v>
      </c>
      <c r="BM134" s="216" t="s">
        <v>252</v>
      </c>
    </row>
    <row r="135" s="2" customFormat="1">
      <c r="A135" s="39"/>
      <c r="B135" s="40"/>
      <c r="C135" s="205" t="s">
        <v>253</v>
      </c>
      <c r="D135" s="205" t="s">
        <v>126</v>
      </c>
      <c r="E135" s="206" t="s">
        <v>254</v>
      </c>
      <c r="F135" s="207" t="s">
        <v>255</v>
      </c>
      <c r="G135" s="208" t="s">
        <v>194</v>
      </c>
      <c r="H135" s="209">
        <v>1</v>
      </c>
      <c r="I135" s="210"/>
      <c r="J135" s="211">
        <f>ROUND(I135*H135,2)</f>
        <v>0</v>
      </c>
      <c r="K135" s="207" t="s">
        <v>130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0.00072000000000000005</v>
      </c>
      <c r="R135" s="214">
        <f>Q135*H135</f>
        <v>0.00072000000000000005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131</v>
      </c>
      <c r="AT135" s="216" t="s">
        <v>126</v>
      </c>
      <c r="AU135" s="216" t="s">
        <v>81</v>
      </c>
      <c r="AY135" s="18" t="s">
        <v>124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131</v>
      </c>
      <c r="BM135" s="216" t="s">
        <v>256</v>
      </c>
    </row>
    <row r="136" s="2" customFormat="1">
      <c r="A136" s="39"/>
      <c r="B136" s="40"/>
      <c r="C136" s="251" t="s">
        <v>257</v>
      </c>
      <c r="D136" s="251" t="s">
        <v>169</v>
      </c>
      <c r="E136" s="252" t="s">
        <v>258</v>
      </c>
      <c r="F136" s="253" t="s">
        <v>259</v>
      </c>
      <c r="G136" s="254" t="s">
        <v>194</v>
      </c>
      <c r="H136" s="255">
        <v>1</v>
      </c>
      <c r="I136" s="256"/>
      <c r="J136" s="257">
        <f>ROUND(I136*H136,2)</f>
        <v>0</v>
      </c>
      <c r="K136" s="253" t="s">
        <v>130</v>
      </c>
      <c r="L136" s="258"/>
      <c r="M136" s="259" t="s">
        <v>19</v>
      </c>
      <c r="N136" s="260" t="s">
        <v>42</v>
      </c>
      <c r="O136" s="85"/>
      <c r="P136" s="214">
        <f>O136*H136</f>
        <v>0</v>
      </c>
      <c r="Q136" s="214">
        <v>0.012</v>
      </c>
      <c r="R136" s="214">
        <f>Q136*H136</f>
        <v>0.012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168</v>
      </c>
      <c r="AT136" s="216" t="s">
        <v>169</v>
      </c>
      <c r="AU136" s="216" t="s">
        <v>81</v>
      </c>
      <c r="AY136" s="18" t="s">
        <v>124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131</v>
      </c>
      <c r="BM136" s="216" t="s">
        <v>260</v>
      </c>
    </row>
    <row r="137" s="2" customFormat="1" ht="21.75" customHeight="1">
      <c r="A137" s="39"/>
      <c r="B137" s="40"/>
      <c r="C137" s="251" t="s">
        <v>261</v>
      </c>
      <c r="D137" s="251" t="s">
        <v>169</v>
      </c>
      <c r="E137" s="252" t="s">
        <v>262</v>
      </c>
      <c r="F137" s="253" t="s">
        <v>263</v>
      </c>
      <c r="G137" s="254" t="s">
        <v>194</v>
      </c>
      <c r="H137" s="255">
        <v>1</v>
      </c>
      <c r="I137" s="256"/>
      <c r="J137" s="257">
        <f>ROUND(I137*H137,2)</f>
        <v>0</v>
      </c>
      <c r="K137" s="253" t="s">
        <v>130</v>
      </c>
      <c r="L137" s="258"/>
      <c r="M137" s="259" t="s">
        <v>19</v>
      </c>
      <c r="N137" s="260" t="s">
        <v>42</v>
      </c>
      <c r="O137" s="85"/>
      <c r="P137" s="214">
        <f>O137*H137</f>
        <v>0</v>
      </c>
      <c r="Q137" s="214">
        <v>0.0035000000000000001</v>
      </c>
      <c r="R137" s="214">
        <f>Q137*H137</f>
        <v>0.0035000000000000001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168</v>
      </c>
      <c r="AT137" s="216" t="s">
        <v>169</v>
      </c>
      <c r="AU137" s="216" t="s">
        <v>81</v>
      </c>
      <c r="AY137" s="18" t="s">
        <v>124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131</v>
      </c>
      <c r="BM137" s="216" t="s">
        <v>264</v>
      </c>
    </row>
    <row r="138" s="2" customFormat="1">
      <c r="A138" s="39"/>
      <c r="B138" s="40"/>
      <c r="C138" s="205" t="s">
        <v>265</v>
      </c>
      <c r="D138" s="205" t="s">
        <v>126</v>
      </c>
      <c r="E138" s="206" t="s">
        <v>266</v>
      </c>
      <c r="F138" s="207" t="s">
        <v>267</v>
      </c>
      <c r="G138" s="208" t="s">
        <v>194</v>
      </c>
      <c r="H138" s="209">
        <v>1</v>
      </c>
      <c r="I138" s="210"/>
      <c r="J138" s="211">
        <f>ROUND(I138*H138,2)</f>
        <v>0</v>
      </c>
      <c r="K138" s="207" t="s">
        <v>130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0.00069999999999999999</v>
      </c>
      <c r="R138" s="214">
        <f>Q138*H138</f>
        <v>0.00069999999999999999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131</v>
      </c>
      <c r="AT138" s="216" t="s">
        <v>126</v>
      </c>
      <c r="AU138" s="216" t="s">
        <v>81</v>
      </c>
      <c r="AY138" s="18" t="s">
        <v>124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131</v>
      </c>
      <c r="BM138" s="216" t="s">
        <v>268</v>
      </c>
    </row>
    <row r="139" s="2" customFormat="1" ht="16.5" customHeight="1">
      <c r="A139" s="39"/>
      <c r="B139" s="40"/>
      <c r="C139" s="251" t="s">
        <v>269</v>
      </c>
      <c r="D139" s="251" t="s">
        <v>169</v>
      </c>
      <c r="E139" s="252" t="s">
        <v>270</v>
      </c>
      <c r="F139" s="253" t="s">
        <v>271</v>
      </c>
      <c r="G139" s="254" t="s">
        <v>194</v>
      </c>
      <c r="H139" s="255">
        <v>1</v>
      </c>
      <c r="I139" s="256"/>
      <c r="J139" s="257">
        <f>ROUND(I139*H139,2)</f>
        <v>0</v>
      </c>
      <c r="K139" s="253" t="s">
        <v>130</v>
      </c>
      <c r="L139" s="258"/>
      <c r="M139" s="259" t="s">
        <v>19</v>
      </c>
      <c r="N139" s="260" t="s">
        <v>42</v>
      </c>
      <c r="O139" s="85"/>
      <c r="P139" s="214">
        <f>O139*H139</f>
        <v>0</v>
      </c>
      <c r="Q139" s="214">
        <v>0.0047999999999999996</v>
      </c>
      <c r="R139" s="214">
        <f>Q139*H139</f>
        <v>0.0047999999999999996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168</v>
      </c>
      <c r="AT139" s="216" t="s">
        <v>169</v>
      </c>
      <c r="AU139" s="216" t="s">
        <v>81</v>
      </c>
      <c r="AY139" s="18" t="s">
        <v>124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131</v>
      </c>
      <c r="BM139" s="216" t="s">
        <v>272</v>
      </c>
    </row>
    <row r="140" s="2" customFormat="1" ht="44.25" customHeight="1">
      <c r="A140" s="39"/>
      <c r="B140" s="40"/>
      <c r="C140" s="205" t="s">
        <v>273</v>
      </c>
      <c r="D140" s="205" t="s">
        <v>126</v>
      </c>
      <c r="E140" s="206" t="s">
        <v>274</v>
      </c>
      <c r="F140" s="207" t="s">
        <v>275</v>
      </c>
      <c r="G140" s="208" t="s">
        <v>194</v>
      </c>
      <c r="H140" s="209">
        <v>4</v>
      </c>
      <c r="I140" s="210"/>
      <c r="J140" s="211">
        <f>ROUND(I140*H140,2)</f>
        <v>0</v>
      </c>
      <c r="K140" s="207" t="s">
        <v>130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131</v>
      </c>
      <c r="AT140" s="216" t="s">
        <v>126</v>
      </c>
      <c r="AU140" s="216" t="s">
        <v>81</v>
      </c>
      <c r="AY140" s="18" t="s">
        <v>124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131</v>
      </c>
      <c r="BM140" s="216" t="s">
        <v>276</v>
      </c>
    </row>
    <row r="141" s="2" customFormat="1">
      <c r="A141" s="39"/>
      <c r="B141" s="40"/>
      <c r="C141" s="251" t="s">
        <v>277</v>
      </c>
      <c r="D141" s="251" t="s">
        <v>169</v>
      </c>
      <c r="E141" s="252" t="s">
        <v>278</v>
      </c>
      <c r="F141" s="253" t="s">
        <v>279</v>
      </c>
      <c r="G141" s="254" t="s">
        <v>194</v>
      </c>
      <c r="H141" s="255">
        <v>4</v>
      </c>
      <c r="I141" s="256"/>
      <c r="J141" s="257">
        <f>ROUND(I141*H141,2)</f>
        <v>0</v>
      </c>
      <c r="K141" s="253" t="s">
        <v>130</v>
      </c>
      <c r="L141" s="258"/>
      <c r="M141" s="259" t="s">
        <v>19</v>
      </c>
      <c r="N141" s="260" t="s">
        <v>42</v>
      </c>
      <c r="O141" s="85"/>
      <c r="P141" s="214">
        <f>O141*H141</f>
        <v>0</v>
      </c>
      <c r="Q141" s="214">
        <v>0.0027000000000000001</v>
      </c>
      <c r="R141" s="214">
        <f>Q141*H141</f>
        <v>0.010800000000000001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168</v>
      </c>
      <c r="AT141" s="216" t="s">
        <v>169</v>
      </c>
      <c r="AU141" s="216" t="s">
        <v>81</v>
      </c>
      <c r="AY141" s="18" t="s">
        <v>124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131</v>
      </c>
      <c r="BM141" s="216" t="s">
        <v>280</v>
      </c>
    </row>
    <row r="142" s="2" customFormat="1">
      <c r="A142" s="39"/>
      <c r="B142" s="40"/>
      <c r="C142" s="205" t="s">
        <v>281</v>
      </c>
      <c r="D142" s="205" t="s">
        <v>126</v>
      </c>
      <c r="E142" s="206" t="s">
        <v>282</v>
      </c>
      <c r="F142" s="207" t="s">
        <v>283</v>
      </c>
      <c r="G142" s="208" t="s">
        <v>206</v>
      </c>
      <c r="H142" s="209">
        <v>92.200000000000003</v>
      </c>
      <c r="I142" s="210"/>
      <c r="J142" s="211">
        <f>ROUND(I142*H142,2)</f>
        <v>0</v>
      </c>
      <c r="K142" s="207" t="s">
        <v>130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131</v>
      </c>
      <c r="AT142" s="216" t="s">
        <v>126</v>
      </c>
      <c r="AU142" s="216" t="s">
        <v>81</v>
      </c>
      <c r="AY142" s="18" t="s">
        <v>124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131</v>
      </c>
      <c r="BM142" s="216" t="s">
        <v>284</v>
      </c>
    </row>
    <row r="143" s="2" customFormat="1" ht="16.5" customHeight="1">
      <c r="A143" s="39"/>
      <c r="B143" s="40"/>
      <c r="C143" s="205" t="s">
        <v>285</v>
      </c>
      <c r="D143" s="205" t="s">
        <v>126</v>
      </c>
      <c r="E143" s="206" t="s">
        <v>286</v>
      </c>
      <c r="F143" s="207" t="s">
        <v>287</v>
      </c>
      <c r="G143" s="208" t="s">
        <v>206</v>
      </c>
      <c r="H143" s="209">
        <v>92.200000000000003</v>
      </c>
      <c r="I143" s="210"/>
      <c r="J143" s="211">
        <f>ROUND(I143*H143,2)</f>
        <v>0</v>
      </c>
      <c r="K143" s="207" t="s">
        <v>130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131</v>
      </c>
      <c r="AT143" s="216" t="s">
        <v>126</v>
      </c>
      <c r="AU143" s="216" t="s">
        <v>81</v>
      </c>
      <c r="AY143" s="18" t="s">
        <v>124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131</v>
      </c>
      <c r="BM143" s="216" t="s">
        <v>288</v>
      </c>
    </row>
    <row r="144" s="2" customFormat="1">
      <c r="A144" s="39"/>
      <c r="B144" s="40"/>
      <c r="C144" s="205" t="s">
        <v>289</v>
      </c>
      <c r="D144" s="205" t="s">
        <v>126</v>
      </c>
      <c r="E144" s="206" t="s">
        <v>290</v>
      </c>
      <c r="F144" s="207" t="s">
        <v>291</v>
      </c>
      <c r="G144" s="208" t="s">
        <v>194</v>
      </c>
      <c r="H144" s="209">
        <v>2</v>
      </c>
      <c r="I144" s="210"/>
      <c r="J144" s="211">
        <f>ROUND(I144*H144,2)</f>
        <v>0</v>
      </c>
      <c r="K144" s="207" t="s">
        <v>130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0.45937</v>
      </c>
      <c r="R144" s="214">
        <f>Q144*H144</f>
        <v>0.91874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131</v>
      </c>
      <c r="AT144" s="216" t="s">
        <v>126</v>
      </c>
      <c r="AU144" s="216" t="s">
        <v>81</v>
      </c>
      <c r="AY144" s="18" t="s">
        <v>124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131</v>
      </c>
      <c r="BM144" s="216" t="s">
        <v>292</v>
      </c>
    </row>
    <row r="145" s="2" customFormat="1" ht="16.5" customHeight="1">
      <c r="A145" s="39"/>
      <c r="B145" s="40"/>
      <c r="C145" s="205" t="s">
        <v>293</v>
      </c>
      <c r="D145" s="205" t="s">
        <v>126</v>
      </c>
      <c r="E145" s="206" t="s">
        <v>294</v>
      </c>
      <c r="F145" s="207" t="s">
        <v>295</v>
      </c>
      <c r="G145" s="208" t="s">
        <v>194</v>
      </c>
      <c r="H145" s="209">
        <v>6</v>
      </c>
      <c r="I145" s="210"/>
      <c r="J145" s="211">
        <f>ROUND(I145*H145,2)</f>
        <v>0</v>
      </c>
      <c r="K145" s="207" t="s">
        <v>130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0.12303</v>
      </c>
      <c r="R145" s="214">
        <f>Q145*H145</f>
        <v>0.73818000000000006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131</v>
      </c>
      <c r="AT145" s="216" t="s">
        <v>126</v>
      </c>
      <c r="AU145" s="216" t="s">
        <v>81</v>
      </c>
      <c r="AY145" s="18" t="s">
        <v>124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131</v>
      </c>
      <c r="BM145" s="216" t="s">
        <v>296</v>
      </c>
    </row>
    <row r="146" s="2" customFormat="1">
      <c r="A146" s="39"/>
      <c r="B146" s="40"/>
      <c r="C146" s="251" t="s">
        <v>297</v>
      </c>
      <c r="D146" s="251" t="s">
        <v>169</v>
      </c>
      <c r="E146" s="252" t="s">
        <v>298</v>
      </c>
      <c r="F146" s="253" t="s">
        <v>299</v>
      </c>
      <c r="G146" s="254" t="s">
        <v>194</v>
      </c>
      <c r="H146" s="255">
        <v>6</v>
      </c>
      <c r="I146" s="256"/>
      <c r="J146" s="257">
        <f>ROUND(I146*H146,2)</f>
        <v>0</v>
      </c>
      <c r="K146" s="253" t="s">
        <v>130</v>
      </c>
      <c r="L146" s="258"/>
      <c r="M146" s="259" t="s">
        <v>19</v>
      </c>
      <c r="N146" s="260" t="s">
        <v>42</v>
      </c>
      <c r="O146" s="85"/>
      <c r="P146" s="214">
        <f>O146*H146</f>
        <v>0</v>
      </c>
      <c r="Q146" s="214">
        <v>0.013299999999999999</v>
      </c>
      <c r="R146" s="214">
        <f>Q146*H146</f>
        <v>0.079799999999999996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168</v>
      </c>
      <c r="AT146" s="216" t="s">
        <v>169</v>
      </c>
      <c r="AU146" s="216" t="s">
        <v>81</v>
      </c>
      <c r="AY146" s="18" t="s">
        <v>124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131</v>
      </c>
      <c r="BM146" s="216" t="s">
        <v>300</v>
      </c>
    </row>
    <row r="147" s="2" customFormat="1">
      <c r="A147" s="39"/>
      <c r="B147" s="40"/>
      <c r="C147" s="251" t="s">
        <v>301</v>
      </c>
      <c r="D147" s="251" t="s">
        <v>169</v>
      </c>
      <c r="E147" s="252" t="s">
        <v>302</v>
      </c>
      <c r="F147" s="253" t="s">
        <v>303</v>
      </c>
      <c r="G147" s="254" t="s">
        <v>194</v>
      </c>
      <c r="H147" s="255">
        <v>6</v>
      </c>
      <c r="I147" s="256"/>
      <c r="J147" s="257">
        <f>ROUND(I147*H147,2)</f>
        <v>0</v>
      </c>
      <c r="K147" s="253" t="s">
        <v>130</v>
      </c>
      <c r="L147" s="258"/>
      <c r="M147" s="259" t="s">
        <v>19</v>
      </c>
      <c r="N147" s="260" t="s">
        <v>42</v>
      </c>
      <c r="O147" s="85"/>
      <c r="P147" s="214">
        <f>O147*H147</f>
        <v>0</v>
      </c>
      <c r="Q147" s="214">
        <v>0.00089999999999999998</v>
      </c>
      <c r="R147" s="214">
        <f>Q147*H147</f>
        <v>0.0054000000000000003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168</v>
      </c>
      <c r="AT147" s="216" t="s">
        <v>169</v>
      </c>
      <c r="AU147" s="216" t="s">
        <v>81</v>
      </c>
      <c r="AY147" s="18" t="s">
        <v>124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131</v>
      </c>
      <c r="BM147" s="216" t="s">
        <v>304</v>
      </c>
    </row>
    <row r="148" s="2" customFormat="1" ht="33" customHeight="1">
      <c r="A148" s="39"/>
      <c r="B148" s="40"/>
      <c r="C148" s="205" t="s">
        <v>305</v>
      </c>
      <c r="D148" s="205" t="s">
        <v>126</v>
      </c>
      <c r="E148" s="206" t="s">
        <v>306</v>
      </c>
      <c r="F148" s="207" t="s">
        <v>307</v>
      </c>
      <c r="G148" s="208" t="s">
        <v>194</v>
      </c>
      <c r="H148" s="209">
        <v>6</v>
      </c>
      <c r="I148" s="210"/>
      <c r="J148" s="211">
        <f>ROUND(I148*H148,2)</f>
        <v>0</v>
      </c>
      <c r="K148" s="207" t="s">
        <v>130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0.00016000000000000001</v>
      </c>
      <c r="R148" s="214">
        <f>Q148*H148</f>
        <v>0.00096000000000000013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131</v>
      </c>
      <c r="AT148" s="216" t="s">
        <v>126</v>
      </c>
      <c r="AU148" s="216" t="s">
        <v>81</v>
      </c>
      <c r="AY148" s="18" t="s">
        <v>124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131</v>
      </c>
      <c r="BM148" s="216" t="s">
        <v>308</v>
      </c>
    </row>
    <row r="149" s="13" customFormat="1">
      <c r="A149" s="13"/>
      <c r="B149" s="218"/>
      <c r="C149" s="219"/>
      <c r="D149" s="220" t="s">
        <v>133</v>
      </c>
      <c r="E149" s="221" t="s">
        <v>19</v>
      </c>
      <c r="F149" s="222" t="s">
        <v>309</v>
      </c>
      <c r="G149" s="219"/>
      <c r="H149" s="221" t="s">
        <v>19</v>
      </c>
      <c r="I149" s="223"/>
      <c r="J149" s="219"/>
      <c r="K149" s="219"/>
      <c r="L149" s="224"/>
      <c r="M149" s="225"/>
      <c r="N149" s="226"/>
      <c r="O149" s="226"/>
      <c r="P149" s="226"/>
      <c r="Q149" s="226"/>
      <c r="R149" s="226"/>
      <c r="S149" s="226"/>
      <c r="T149" s="22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8" t="s">
        <v>133</v>
      </c>
      <c r="AU149" s="228" t="s">
        <v>81</v>
      </c>
      <c r="AV149" s="13" t="s">
        <v>79</v>
      </c>
      <c r="AW149" s="13" t="s">
        <v>33</v>
      </c>
      <c r="AX149" s="13" t="s">
        <v>71</v>
      </c>
      <c r="AY149" s="228" t="s">
        <v>124</v>
      </c>
    </row>
    <row r="150" s="14" customFormat="1">
      <c r="A150" s="14"/>
      <c r="B150" s="229"/>
      <c r="C150" s="230"/>
      <c r="D150" s="220" t="s">
        <v>133</v>
      </c>
      <c r="E150" s="231" t="s">
        <v>19</v>
      </c>
      <c r="F150" s="232" t="s">
        <v>310</v>
      </c>
      <c r="G150" s="230"/>
      <c r="H150" s="233">
        <v>6</v>
      </c>
      <c r="I150" s="234"/>
      <c r="J150" s="230"/>
      <c r="K150" s="230"/>
      <c r="L150" s="235"/>
      <c r="M150" s="236"/>
      <c r="N150" s="237"/>
      <c r="O150" s="237"/>
      <c r="P150" s="237"/>
      <c r="Q150" s="237"/>
      <c r="R150" s="237"/>
      <c r="S150" s="237"/>
      <c r="T150" s="23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9" t="s">
        <v>133</v>
      </c>
      <c r="AU150" s="239" t="s">
        <v>81</v>
      </c>
      <c r="AV150" s="14" t="s">
        <v>81</v>
      </c>
      <c r="AW150" s="14" t="s">
        <v>33</v>
      </c>
      <c r="AX150" s="14" t="s">
        <v>79</v>
      </c>
      <c r="AY150" s="239" t="s">
        <v>124</v>
      </c>
    </row>
    <row r="151" s="2" customFormat="1" ht="16.5" customHeight="1">
      <c r="A151" s="39"/>
      <c r="B151" s="40"/>
      <c r="C151" s="205" t="s">
        <v>311</v>
      </c>
      <c r="D151" s="205" t="s">
        <v>126</v>
      </c>
      <c r="E151" s="206" t="s">
        <v>312</v>
      </c>
      <c r="F151" s="207" t="s">
        <v>313</v>
      </c>
      <c r="G151" s="208" t="s">
        <v>206</v>
      </c>
      <c r="H151" s="209">
        <v>92.200000000000003</v>
      </c>
      <c r="I151" s="210"/>
      <c r="J151" s="211">
        <f>ROUND(I151*H151,2)</f>
        <v>0</v>
      </c>
      <c r="K151" s="207" t="s">
        <v>130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0.00019000000000000001</v>
      </c>
      <c r="R151" s="214">
        <f>Q151*H151</f>
        <v>0.017518000000000002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131</v>
      </c>
      <c r="AT151" s="216" t="s">
        <v>126</v>
      </c>
      <c r="AU151" s="216" t="s">
        <v>81</v>
      </c>
      <c r="AY151" s="18" t="s">
        <v>124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131</v>
      </c>
      <c r="BM151" s="216" t="s">
        <v>314</v>
      </c>
    </row>
    <row r="152" s="2" customFormat="1" ht="21.75" customHeight="1">
      <c r="A152" s="39"/>
      <c r="B152" s="40"/>
      <c r="C152" s="205" t="s">
        <v>315</v>
      </c>
      <c r="D152" s="205" t="s">
        <v>126</v>
      </c>
      <c r="E152" s="206" t="s">
        <v>316</v>
      </c>
      <c r="F152" s="207" t="s">
        <v>317</v>
      </c>
      <c r="G152" s="208" t="s">
        <v>206</v>
      </c>
      <c r="H152" s="209">
        <v>92.200000000000003</v>
      </c>
      <c r="I152" s="210"/>
      <c r="J152" s="211">
        <f>ROUND(I152*H152,2)</f>
        <v>0</v>
      </c>
      <c r="K152" s="207" t="s">
        <v>130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6.9999999999999994E-05</v>
      </c>
      <c r="R152" s="214">
        <f>Q152*H152</f>
        <v>0.0064539999999999997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131</v>
      </c>
      <c r="AT152" s="216" t="s">
        <v>126</v>
      </c>
      <c r="AU152" s="216" t="s">
        <v>81</v>
      </c>
      <c r="AY152" s="18" t="s">
        <v>124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131</v>
      </c>
      <c r="BM152" s="216" t="s">
        <v>318</v>
      </c>
    </row>
    <row r="153" s="12" customFormat="1" ht="22.8" customHeight="1">
      <c r="A153" s="12"/>
      <c r="B153" s="189"/>
      <c r="C153" s="190"/>
      <c r="D153" s="191" t="s">
        <v>70</v>
      </c>
      <c r="E153" s="203" t="s">
        <v>319</v>
      </c>
      <c r="F153" s="203" t="s">
        <v>320</v>
      </c>
      <c r="G153" s="190"/>
      <c r="H153" s="190"/>
      <c r="I153" s="193"/>
      <c r="J153" s="204">
        <f>BK153</f>
        <v>0</v>
      </c>
      <c r="K153" s="190"/>
      <c r="L153" s="195"/>
      <c r="M153" s="196"/>
      <c r="N153" s="197"/>
      <c r="O153" s="197"/>
      <c r="P153" s="198">
        <f>P154</f>
        <v>0</v>
      </c>
      <c r="Q153" s="197"/>
      <c r="R153" s="198">
        <f>R154</f>
        <v>0</v>
      </c>
      <c r="S153" s="197"/>
      <c r="T153" s="199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0" t="s">
        <v>79</v>
      </c>
      <c r="AT153" s="201" t="s">
        <v>70</v>
      </c>
      <c r="AU153" s="201" t="s">
        <v>79</v>
      </c>
      <c r="AY153" s="200" t="s">
        <v>124</v>
      </c>
      <c r="BK153" s="202">
        <f>BK154</f>
        <v>0</v>
      </c>
    </row>
    <row r="154" s="2" customFormat="1">
      <c r="A154" s="39"/>
      <c r="B154" s="40"/>
      <c r="C154" s="205" t="s">
        <v>321</v>
      </c>
      <c r="D154" s="205" t="s">
        <v>126</v>
      </c>
      <c r="E154" s="206" t="s">
        <v>322</v>
      </c>
      <c r="F154" s="207" t="s">
        <v>323</v>
      </c>
      <c r="G154" s="208" t="s">
        <v>149</v>
      </c>
      <c r="H154" s="209">
        <v>1.95</v>
      </c>
      <c r="I154" s="210"/>
      <c r="J154" s="211">
        <f>ROUND(I154*H154,2)</f>
        <v>0</v>
      </c>
      <c r="K154" s="207" t="s">
        <v>130</v>
      </c>
      <c r="L154" s="45"/>
      <c r="M154" s="261" t="s">
        <v>19</v>
      </c>
      <c r="N154" s="262" t="s">
        <v>42</v>
      </c>
      <c r="O154" s="263"/>
      <c r="P154" s="264">
        <f>O154*H154</f>
        <v>0</v>
      </c>
      <c r="Q154" s="264">
        <v>0</v>
      </c>
      <c r="R154" s="264">
        <f>Q154*H154</f>
        <v>0</v>
      </c>
      <c r="S154" s="264">
        <v>0</v>
      </c>
      <c r="T154" s="26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131</v>
      </c>
      <c r="AT154" s="216" t="s">
        <v>126</v>
      </c>
      <c r="AU154" s="216" t="s">
        <v>81</v>
      </c>
      <c r="AY154" s="18" t="s">
        <v>124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131</v>
      </c>
      <c r="BM154" s="216" t="s">
        <v>324</v>
      </c>
    </row>
    <row r="155" s="2" customFormat="1" ht="6.96" customHeight="1">
      <c r="A155" s="39"/>
      <c r="B155" s="60"/>
      <c r="C155" s="61"/>
      <c r="D155" s="61"/>
      <c r="E155" s="61"/>
      <c r="F155" s="61"/>
      <c r="G155" s="61"/>
      <c r="H155" s="61"/>
      <c r="I155" s="61"/>
      <c r="J155" s="61"/>
      <c r="K155" s="61"/>
      <c r="L155" s="45"/>
      <c r="M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</row>
  </sheetData>
  <sheetProtection sheet="1" autoFilter="0" formatColumns="0" formatRows="0" objects="1" scenarios="1" spinCount="100000" saltValue="hHiOjcRz1LEpmDjpNU5MguM0KYFIZarH2ISXcEWVEqcHCKjLP79IPi9bMV8RQ2r/LHc0feTs5HBMyzKhTr/KvA==" hashValue="iF5j5yo8N0omsTbwFDL/OPBeDQ5nCr0zeqzgD1+qnDWj1rf8nsn4L5yC59c5REh3XGX4mrivOdV2wPxxtKxCRg==" algorithmName="SHA-512" password="CC35"/>
  <autoFilter ref="C83:K15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SO-04 Rozšíření vodovodu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325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15. 2. 2021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ROUND((SUM(BE84:BE169)),  2)</f>
        <v>0</v>
      </c>
      <c r="G33" s="39"/>
      <c r="H33" s="39"/>
      <c r="I33" s="149">
        <v>0.20999999999999999</v>
      </c>
      <c r="J33" s="148">
        <f>ROUND(((SUM(BE84:BE169))*I33),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ROUND((SUM(BF84:BF169)),  2)</f>
        <v>0</v>
      </c>
      <c r="G34" s="39"/>
      <c r="H34" s="39"/>
      <c r="I34" s="149">
        <v>0.14999999999999999</v>
      </c>
      <c r="J34" s="148">
        <f>ROUND(((SUM(BF84:BF169))*I34),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ROUND((SUM(BG84:BG169)),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ROUND((SUM(BH84:BH169)),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ROUND((SUM(BI84:BI169)),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SO-04 Rozšíření vodovodu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SO-04 Rozšíření vodovodu Řad G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15. 2. 2021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Rotava,Sídliště 721,Rotava</v>
      </c>
      <c r="G54" s="41"/>
      <c r="H54" s="41"/>
      <c r="I54" s="33" t="s">
        <v>31</v>
      </c>
      <c r="J54" s="37" t="str">
        <f>E21</f>
        <v>Štefan Bolvári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Štefan Bolvári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106</v>
      </c>
      <c r="E62" s="175"/>
      <c r="F62" s="175"/>
      <c r="G62" s="175"/>
      <c r="H62" s="175"/>
      <c r="I62" s="175"/>
      <c r="J62" s="176">
        <f>J115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107</v>
      </c>
      <c r="E63" s="175"/>
      <c r="F63" s="175"/>
      <c r="G63" s="175"/>
      <c r="H63" s="175"/>
      <c r="I63" s="175"/>
      <c r="J63" s="176">
        <f>J124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108</v>
      </c>
      <c r="E64" s="175"/>
      <c r="F64" s="175"/>
      <c r="G64" s="175"/>
      <c r="H64" s="175"/>
      <c r="I64" s="175"/>
      <c r="J64" s="176">
        <f>J168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109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SO-04 Rozšíření vodovodu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02 - SO-04 Rozšíření vodovodu Řad G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Rotava</v>
      </c>
      <c r="G78" s="41"/>
      <c r="H78" s="41"/>
      <c r="I78" s="33" t="s">
        <v>23</v>
      </c>
      <c r="J78" s="73" t="str">
        <f>IF(J12="","",J12)</f>
        <v>15. 2. 2021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Město Rotava,Sídliště 721,Rotava</v>
      </c>
      <c r="G80" s="41"/>
      <c r="H80" s="41"/>
      <c r="I80" s="33" t="s">
        <v>31</v>
      </c>
      <c r="J80" s="37" t="str">
        <f>E21</f>
        <v>Štefan Bolvári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Štefan Bolvári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110</v>
      </c>
      <c r="D83" s="181" t="s">
        <v>56</v>
      </c>
      <c r="E83" s="181" t="s">
        <v>52</v>
      </c>
      <c r="F83" s="181" t="s">
        <v>53</v>
      </c>
      <c r="G83" s="181" t="s">
        <v>111</v>
      </c>
      <c r="H83" s="181" t="s">
        <v>112</v>
      </c>
      <c r="I83" s="181" t="s">
        <v>113</v>
      </c>
      <c r="J83" s="181" t="s">
        <v>102</v>
      </c>
      <c r="K83" s="182" t="s">
        <v>114</v>
      </c>
      <c r="L83" s="183"/>
      <c r="M83" s="93" t="s">
        <v>19</v>
      </c>
      <c r="N83" s="94" t="s">
        <v>41</v>
      </c>
      <c r="O83" s="94" t="s">
        <v>115</v>
      </c>
      <c r="P83" s="94" t="s">
        <v>116</v>
      </c>
      <c r="Q83" s="94" t="s">
        <v>117</v>
      </c>
      <c r="R83" s="94" t="s">
        <v>118</v>
      </c>
      <c r="S83" s="94" t="s">
        <v>119</v>
      </c>
      <c r="T83" s="95" t="s">
        <v>120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121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3.1023986199999993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103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122</v>
      </c>
      <c r="F85" s="192" t="s">
        <v>123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P86+P115+P124+P168</f>
        <v>0</v>
      </c>
      <c r="Q85" s="197"/>
      <c r="R85" s="198">
        <f>R86+R115+R124+R168</f>
        <v>3.1023986199999993</v>
      </c>
      <c r="S85" s="197"/>
      <c r="T85" s="199">
        <f>T86+T115+T124+T168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70</v>
      </c>
      <c r="AU85" s="201" t="s">
        <v>71</v>
      </c>
      <c r="AY85" s="200" t="s">
        <v>124</v>
      </c>
      <c r="BK85" s="202">
        <f>BK86+BK115+BK124+BK168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79</v>
      </c>
      <c r="F86" s="203" t="s">
        <v>125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SUM(P87:P114)</f>
        <v>0</v>
      </c>
      <c r="Q86" s="197"/>
      <c r="R86" s="198">
        <f>SUM(R87:R114)</f>
        <v>0.0045000000000000005</v>
      </c>
      <c r="S86" s="197"/>
      <c r="T86" s="199">
        <f>SUM(T87:T114)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70</v>
      </c>
      <c r="AU86" s="201" t="s">
        <v>79</v>
      </c>
      <c r="AY86" s="200" t="s">
        <v>124</v>
      </c>
      <c r="BK86" s="202">
        <f>SUM(BK87:BK114)</f>
        <v>0</v>
      </c>
    </row>
    <row r="87" s="2" customFormat="1">
      <c r="A87" s="39"/>
      <c r="B87" s="40"/>
      <c r="C87" s="205" t="s">
        <v>79</v>
      </c>
      <c r="D87" s="205" t="s">
        <v>126</v>
      </c>
      <c r="E87" s="206" t="s">
        <v>326</v>
      </c>
      <c r="F87" s="207" t="s">
        <v>327</v>
      </c>
      <c r="G87" s="208" t="s">
        <v>188</v>
      </c>
      <c r="H87" s="209">
        <v>150</v>
      </c>
      <c r="I87" s="210"/>
      <c r="J87" s="211">
        <f>ROUND(I87*H87,2)</f>
        <v>0</v>
      </c>
      <c r="K87" s="207" t="s">
        <v>130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131</v>
      </c>
      <c r="AT87" s="216" t="s">
        <v>126</v>
      </c>
      <c r="AU87" s="216" t="s">
        <v>81</v>
      </c>
      <c r="AY87" s="18" t="s">
        <v>124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131</v>
      </c>
      <c r="BM87" s="216" t="s">
        <v>328</v>
      </c>
    </row>
    <row r="88" s="14" customFormat="1">
      <c r="A88" s="14"/>
      <c r="B88" s="229"/>
      <c r="C88" s="230"/>
      <c r="D88" s="220" t="s">
        <v>133</v>
      </c>
      <c r="E88" s="231" t="s">
        <v>19</v>
      </c>
      <c r="F88" s="232" t="s">
        <v>329</v>
      </c>
      <c r="G88" s="230"/>
      <c r="H88" s="233">
        <v>150</v>
      </c>
      <c r="I88" s="234"/>
      <c r="J88" s="230"/>
      <c r="K88" s="230"/>
      <c r="L88" s="235"/>
      <c r="M88" s="236"/>
      <c r="N88" s="237"/>
      <c r="O88" s="237"/>
      <c r="P88" s="237"/>
      <c r="Q88" s="237"/>
      <c r="R88" s="237"/>
      <c r="S88" s="237"/>
      <c r="T88" s="238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39" t="s">
        <v>133</v>
      </c>
      <c r="AU88" s="239" t="s">
        <v>81</v>
      </c>
      <c r="AV88" s="14" t="s">
        <v>81</v>
      </c>
      <c r="AW88" s="14" t="s">
        <v>33</v>
      </c>
      <c r="AX88" s="14" t="s">
        <v>79</v>
      </c>
      <c r="AY88" s="239" t="s">
        <v>124</v>
      </c>
    </row>
    <row r="89" s="2" customFormat="1">
      <c r="A89" s="39"/>
      <c r="B89" s="40"/>
      <c r="C89" s="205" t="s">
        <v>81</v>
      </c>
      <c r="D89" s="205" t="s">
        <v>126</v>
      </c>
      <c r="E89" s="206" t="s">
        <v>127</v>
      </c>
      <c r="F89" s="207" t="s">
        <v>128</v>
      </c>
      <c r="G89" s="208" t="s">
        <v>129</v>
      </c>
      <c r="H89" s="209">
        <v>326.16300000000001</v>
      </c>
      <c r="I89" s="210"/>
      <c r="J89" s="211">
        <f>ROUND(I89*H89,2)</f>
        <v>0</v>
      </c>
      <c r="K89" s="207" t="s">
        <v>130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131</v>
      </c>
      <c r="AT89" s="216" t="s">
        <v>126</v>
      </c>
      <c r="AU89" s="216" t="s">
        <v>81</v>
      </c>
      <c r="AY89" s="18" t="s">
        <v>124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131</v>
      </c>
      <c r="BM89" s="216" t="s">
        <v>330</v>
      </c>
    </row>
    <row r="90" s="13" customFormat="1">
      <c r="A90" s="13"/>
      <c r="B90" s="218"/>
      <c r="C90" s="219"/>
      <c r="D90" s="220" t="s">
        <v>133</v>
      </c>
      <c r="E90" s="221" t="s">
        <v>19</v>
      </c>
      <c r="F90" s="222" t="s">
        <v>165</v>
      </c>
      <c r="G90" s="219"/>
      <c r="H90" s="221" t="s">
        <v>19</v>
      </c>
      <c r="I90" s="223"/>
      <c r="J90" s="219"/>
      <c r="K90" s="219"/>
      <c r="L90" s="224"/>
      <c r="M90" s="225"/>
      <c r="N90" s="226"/>
      <c r="O90" s="226"/>
      <c r="P90" s="226"/>
      <c r="Q90" s="226"/>
      <c r="R90" s="226"/>
      <c r="S90" s="226"/>
      <c r="T90" s="22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8" t="s">
        <v>133</v>
      </c>
      <c r="AU90" s="228" t="s">
        <v>81</v>
      </c>
      <c r="AV90" s="13" t="s">
        <v>79</v>
      </c>
      <c r="AW90" s="13" t="s">
        <v>33</v>
      </c>
      <c r="AX90" s="13" t="s">
        <v>71</v>
      </c>
      <c r="AY90" s="228" t="s">
        <v>124</v>
      </c>
    </row>
    <row r="91" s="14" customFormat="1">
      <c r="A91" s="14"/>
      <c r="B91" s="229"/>
      <c r="C91" s="230"/>
      <c r="D91" s="220" t="s">
        <v>133</v>
      </c>
      <c r="E91" s="231" t="s">
        <v>19</v>
      </c>
      <c r="F91" s="232" t="s">
        <v>331</v>
      </c>
      <c r="G91" s="230"/>
      <c r="H91" s="233">
        <v>97.662999999999997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9" t="s">
        <v>133</v>
      </c>
      <c r="AU91" s="239" t="s">
        <v>81</v>
      </c>
      <c r="AV91" s="14" t="s">
        <v>81</v>
      </c>
      <c r="AW91" s="14" t="s">
        <v>33</v>
      </c>
      <c r="AX91" s="14" t="s">
        <v>71</v>
      </c>
      <c r="AY91" s="239" t="s">
        <v>124</v>
      </c>
    </row>
    <row r="92" s="13" customFormat="1">
      <c r="A92" s="13"/>
      <c r="B92" s="218"/>
      <c r="C92" s="219"/>
      <c r="D92" s="220" t="s">
        <v>133</v>
      </c>
      <c r="E92" s="221" t="s">
        <v>19</v>
      </c>
      <c r="F92" s="222" t="s">
        <v>332</v>
      </c>
      <c r="G92" s="219"/>
      <c r="H92" s="221" t="s">
        <v>19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8" t="s">
        <v>133</v>
      </c>
      <c r="AU92" s="228" t="s">
        <v>81</v>
      </c>
      <c r="AV92" s="13" t="s">
        <v>79</v>
      </c>
      <c r="AW92" s="13" t="s">
        <v>33</v>
      </c>
      <c r="AX92" s="13" t="s">
        <v>71</v>
      </c>
      <c r="AY92" s="228" t="s">
        <v>124</v>
      </c>
    </row>
    <row r="93" s="14" customFormat="1">
      <c r="A93" s="14"/>
      <c r="B93" s="229"/>
      <c r="C93" s="230"/>
      <c r="D93" s="220" t="s">
        <v>133</v>
      </c>
      <c r="E93" s="231" t="s">
        <v>19</v>
      </c>
      <c r="F93" s="232" t="s">
        <v>333</v>
      </c>
      <c r="G93" s="230"/>
      <c r="H93" s="233">
        <v>228.5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9" t="s">
        <v>133</v>
      </c>
      <c r="AU93" s="239" t="s">
        <v>81</v>
      </c>
      <c r="AV93" s="14" t="s">
        <v>81</v>
      </c>
      <c r="AW93" s="14" t="s">
        <v>33</v>
      </c>
      <c r="AX93" s="14" t="s">
        <v>71</v>
      </c>
      <c r="AY93" s="239" t="s">
        <v>124</v>
      </c>
    </row>
    <row r="94" s="15" customFormat="1">
      <c r="A94" s="15"/>
      <c r="B94" s="240"/>
      <c r="C94" s="241"/>
      <c r="D94" s="220" t="s">
        <v>133</v>
      </c>
      <c r="E94" s="242" t="s">
        <v>19</v>
      </c>
      <c r="F94" s="243" t="s">
        <v>138</v>
      </c>
      <c r="G94" s="241"/>
      <c r="H94" s="244">
        <v>326.16300000000001</v>
      </c>
      <c r="I94" s="245"/>
      <c r="J94" s="241"/>
      <c r="K94" s="241"/>
      <c r="L94" s="246"/>
      <c r="M94" s="247"/>
      <c r="N94" s="248"/>
      <c r="O94" s="248"/>
      <c r="P94" s="248"/>
      <c r="Q94" s="248"/>
      <c r="R94" s="248"/>
      <c r="S94" s="248"/>
      <c r="T94" s="249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0" t="s">
        <v>133</v>
      </c>
      <c r="AU94" s="250" t="s">
        <v>81</v>
      </c>
      <c r="AV94" s="15" t="s">
        <v>131</v>
      </c>
      <c r="AW94" s="15" t="s">
        <v>33</v>
      </c>
      <c r="AX94" s="15" t="s">
        <v>79</v>
      </c>
      <c r="AY94" s="250" t="s">
        <v>124</v>
      </c>
    </row>
    <row r="95" s="2" customFormat="1">
      <c r="A95" s="39"/>
      <c r="B95" s="40"/>
      <c r="C95" s="205" t="s">
        <v>143</v>
      </c>
      <c r="D95" s="205" t="s">
        <v>126</v>
      </c>
      <c r="E95" s="206" t="s">
        <v>334</v>
      </c>
      <c r="F95" s="207" t="s">
        <v>335</v>
      </c>
      <c r="G95" s="208" t="s">
        <v>129</v>
      </c>
      <c r="H95" s="209">
        <v>2</v>
      </c>
      <c r="I95" s="210"/>
      <c r="J95" s="211">
        <f>ROUND(I95*H95,2)</f>
        <v>0</v>
      </c>
      <c r="K95" s="207" t="s">
        <v>130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131</v>
      </c>
      <c r="AT95" s="216" t="s">
        <v>126</v>
      </c>
      <c r="AU95" s="216" t="s">
        <v>81</v>
      </c>
      <c r="AY95" s="18" t="s">
        <v>124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131</v>
      </c>
      <c r="BM95" s="216" t="s">
        <v>336</v>
      </c>
    </row>
    <row r="96" s="2" customFormat="1">
      <c r="A96" s="39"/>
      <c r="B96" s="40"/>
      <c r="C96" s="205" t="s">
        <v>131</v>
      </c>
      <c r="D96" s="205" t="s">
        <v>126</v>
      </c>
      <c r="E96" s="206" t="s">
        <v>139</v>
      </c>
      <c r="F96" s="207" t="s">
        <v>140</v>
      </c>
      <c r="G96" s="208" t="s">
        <v>129</v>
      </c>
      <c r="H96" s="209">
        <v>103.02</v>
      </c>
      <c r="I96" s="210"/>
      <c r="J96" s="211">
        <f>ROUND(I96*H96,2)</f>
        <v>0</v>
      </c>
      <c r="K96" s="207" t="s">
        <v>130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131</v>
      </c>
      <c r="AT96" s="216" t="s">
        <v>126</v>
      </c>
      <c r="AU96" s="216" t="s">
        <v>81</v>
      </c>
      <c r="AY96" s="18" t="s">
        <v>124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131</v>
      </c>
      <c r="BM96" s="216" t="s">
        <v>337</v>
      </c>
    </row>
    <row r="97" s="14" customFormat="1">
      <c r="A97" s="14"/>
      <c r="B97" s="229"/>
      <c r="C97" s="230"/>
      <c r="D97" s="220" t="s">
        <v>133</v>
      </c>
      <c r="E97" s="231" t="s">
        <v>19</v>
      </c>
      <c r="F97" s="232" t="s">
        <v>338</v>
      </c>
      <c r="G97" s="230"/>
      <c r="H97" s="233">
        <v>103.02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133</v>
      </c>
      <c r="AU97" s="239" t="s">
        <v>81</v>
      </c>
      <c r="AV97" s="14" t="s">
        <v>81</v>
      </c>
      <c r="AW97" s="14" t="s">
        <v>33</v>
      </c>
      <c r="AX97" s="14" t="s">
        <v>79</v>
      </c>
      <c r="AY97" s="239" t="s">
        <v>124</v>
      </c>
    </row>
    <row r="98" s="2" customFormat="1" ht="44.25" customHeight="1">
      <c r="A98" s="39"/>
      <c r="B98" s="40"/>
      <c r="C98" s="205" t="s">
        <v>152</v>
      </c>
      <c r="D98" s="205" t="s">
        <v>126</v>
      </c>
      <c r="E98" s="206" t="s">
        <v>144</v>
      </c>
      <c r="F98" s="207" t="s">
        <v>145</v>
      </c>
      <c r="G98" s="208" t="s">
        <v>129</v>
      </c>
      <c r="H98" s="209">
        <v>103.02</v>
      </c>
      <c r="I98" s="210"/>
      <c r="J98" s="211">
        <f>ROUND(I98*H98,2)</f>
        <v>0</v>
      </c>
      <c r="K98" s="207" t="s">
        <v>130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131</v>
      </c>
      <c r="AT98" s="216" t="s">
        <v>126</v>
      </c>
      <c r="AU98" s="216" t="s">
        <v>81</v>
      </c>
      <c r="AY98" s="18" t="s">
        <v>124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131</v>
      </c>
      <c r="BM98" s="216" t="s">
        <v>339</v>
      </c>
    </row>
    <row r="99" s="2" customFormat="1" ht="44.25" customHeight="1">
      <c r="A99" s="39"/>
      <c r="B99" s="40"/>
      <c r="C99" s="205" t="s">
        <v>156</v>
      </c>
      <c r="D99" s="205" t="s">
        <v>126</v>
      </c>
      <c r="E99" s="206" t="s">
        <v>147</v>
      </c>
      <c r="F99" s="207" t="s">
        <v>148</v>
      </c>
      <c r="G99" s="208" t="s">
        <v>149</v>
      </c>
      <c r="H99" s="209">
        <v>206.03999999999999</v>
      </c>
      <c r="I99" s="210"/>
      <c r="J99" s="211">
        <f>ROUND(I99*H99,2)</f>
        <v>0</v>
      </c>
      <c r="K99" s="207" t="s">
        <v>130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131</v>
      </c>
      <c r="AT99" s="216" t="s">
        <v>126</v>
      </c>
      <c r="AU99" s="216" t="s">
        <v>81</v>
      </c>
      <c r="AY99" s="18" t="s">
        <v>124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131</v>
      </c>
      <c r="BM99" s="216" t="s">
        <v>340</v>
      </c>
    </row>
    <row r="100" s="14" customFormat="1">
      <c r="A100" s="14"/>
      <c r="B100" s="229"/>
      <c r="C100" s="230"/>
      <c r="D100" s="220" t="s">
        <v>133</v>
      </c>
      <c r="E100" s="231" t="s">
        <v>19</v>
      </c>
      <c r="F100" s="232" t="s">
        <v>341</v>
      </c>
      <c r="G100" s="230"/>
      <c r="H100" s="233">
        <v>206.03999999999999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9" t="s">
        <v>133</v>
      </c>
      <c r="AU100" s="239" t="s">
        <v>81</v>
      </c>
      <c r="AV100" s="14" t="s">
        <v>81</v>
      </c>
      <c r="AW100" s="14" t="s">
        <v>33</v>
      </c>
      <c r="AX100" s="14" t="s">
        <v>79</v>
      </c>
      <c r="AY100" s="239" t="s">
        <v>124</v>
      </c>
    </row>
    <row r="101" s="2" customFormat="1">
      <c r="A101" s="39"/>
      <c r="B101" s="40"/>
      <c r="C101" s="205" t="s">
        <v>161</v>
      </c>
      <c r="D101" s="205" t="s">
        <v>126</v>
      </c>
      <c r="E101" s="206" t="s">
        <v>153</v>
      </c>
      <c r="F101" s="207" t="s">
        <v>154</v>
      </c>
      <c r="G101" s="208" t="s">
        <v>129</v>
      </c>
      <c r="H101" s="209">
        <v>103.02</v>
      </c>
      <c r="I101" s="210"/>
      <c r="J101" s="211">
        <f>ROUND(I101*H101,2)</f>
        <v>0</v>
      </c>
      <c r="K101" s="207" t="s">
        <v>130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131</v>
      </c>
      <c r="AT101" s="216" t="s">
        <v>126</v>
      </c>
      <c r="AU101" s="216" t="s">
        <v>81</v>
      </c>
      <c r="AY101" s="18" t="s">
        <v>124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131</v>
      </c>
      <c r="BM101" s="216" t="s">
        <v>342</v>
      </c>
    </row>
    <row r="102" s="2" customFormat="1" ht="44.25" customHeight="1">
      <c r="A102" s="39"/>
      <c r="B102" s="40"/>
      <c r="C102" s="205" t="s">
        <v>168</v>
      </c>
      <c r="D102" s="205" t="s">
        <v>126</v>
      </c>
      <c r="E102" s="206" t="s">
        <v>157</v>
      </c>
      <c r="F102" s="207" t="s">
        <v>158</v>
      </c>
      <c r="G102" s="208" t="s">
        <v>129</v>
      </c>
      <c r="H102" s="209">
        <v>223.13999999999999</v>
      </c>
      <c r="I102" s="210"/>
      <c r="J102" s="211">
        <f>ROUND(I102*H102,2)</f>
        <v>0</v>
      </c>
      <c r="K102" s="207" t="s">
        <v>130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131</v>
      </c>
      <c r="AT102" s="216" t="s">
        <v>126</v>
      </c>
      <c r="AU102" s="216" t="s">
        <v>81</v>
      </c>
      <c r="AY102" s="18" t="s">
        <v>124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131</v>
      </c>
      <c r="BM102" s="216" t="s">
        <v>343</v>
      </c>
    </row>
    <row r="103" s="14" customFormat="1">
      <c r="A103" s="14"/>
      <c r="B103" s="229"/>
      <c r="C103" s="230"/>
      <c r="D103" s="220" t="s">
        <v>133</v>
      </c>
      <c r="E103" s="231" t="s">
        <v>19</v>
      </c>
      <c r="F103" s="232" t="s">
        <v>344</v>
      </c>
      <c r="G103" s="230"/>
      <c r="H103" s="233">
        <v>223.13999999999999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9" t="s">
        <v>133</v>
      </c>
      <c r="AU103" s="239" t="s">
        <v>81</v>
      </c>
      <c r="AV103" s="14" t="s">
        <v>81</v>
      </c>
      <c r="AW103" s="14" t="s">
        <v>33</v>
      </c>
      <c r="AX103" s="14" t="s">
        <v>79</v>
      </c>
      <c r="AY103" s="239" t="s">
        <v>124</v>
      </c>
    </row>
    <row r="104" s="2" customFormat="1" ht="66.75" customHeight="1">
      <c r="A104" s="39"/>
      <c r="B104" s="40"/>
      <c r="C104" s="205" t="s">
        <v>174</v>
      </c>
      <c r="D104" s="205" t="s">
        <v>126</v>
      </c>
      <c r="E104" s="206" t="s">
        <v>162</v>
      </c>
      <c r="F104" s="207" t="s">
        <v>163</v>
      </c>
      <c r="G104" s="208" t="s">
        <v>129</v>
      </c>
      <c r="H104" s="209">
        <v>68.679000000000002</v>
      </c>
      <c r="I104" s="210"/>
      <c r="J104" s="211">
        <f>ROUND(I104*H104,2)</f>
        <v>0</v>
      </c>
      <c r="K104" s="207" t="s">
        <v>130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131</v>
      </c>
      <c r="AT104" s="216" t="s">
        <v>126</v>
      </c>
      <c r="AU104" s="216" t="s">
        <v>81</v>
      </c>
      <c r="AY104" s="18" t="s">
        <v>124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131</v>
      </c>
      <c r="BM104" s="216" t="s">
        <v>345</v>
      </c>
    </row>
    <row r="105" s="13" customFormat="1">
      <c r="A105" s="13"/>
      <c r="B105" s="218"/>
      <c r="C105" s="219"/>
      <c r="D105" s="220" t="s">
        <v>133</v>
      </c>
      <c r="E105" s="221" t="s">
        <v>19</v>
      </c>
      <c r="F105" s="222" t="s">
        <v>165</v>
      </c>
      <c r="G105" s="219"/>
      <c r="H105" s="221" t="s">
        <v>19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8" t="s">
        <v>133</v>
      </c>
      <c r="AU105" s="228" t="s">
        <v>81</v>
      </c>
      <c r="AV105" s="13" t="s">
        <v>79</v>
      </c>
      <c r="AW105" s="13" t="s">
        <v>33</v>
      </c>
      <c r="AX105" s="13" t="s">
        <v>71</v>
      </c>
      <c r="AY105" s="228" t="s">
        <v>124</v>
      </c>
    </row>
    <row r="106" s="14" customFormat="1">
      <c r="A106" s="14"/>
      <c r="B106" s="229"/>
      <c r="C106" s="230"/>
      <c r="D106" s="220" t="s">
        <v>133</v>
      </c>
      <c r="E106" s="231" t="s">
        <v>19</v>
      </c>
      <c r="F106" s="232" t="s">
        <v>346</v>
      </c>
      <c r="G106" s="230"/>
      <c r="H106" s="233">
        <v>18.198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133</v>
      </c>
      <c r="AU106" s="239" t="s">
        <v>81</v>
      </c>
      <c r="AV106" s="14" t="s">
        <v>81</v>
      </c>
      <c r="AW106" s="14" t="s">
        <v>33</v>
      </c>
      <c r="AX106" s="14" t="s">
        <v>71</v>
      </c>
      <c r="AY106" s="239" t="s">
        <v>124</v>
      </c>
    </row>
    <row r="107" s="13" customFormat="1">
      <c r="A107" s="13"/>
      <c r="B107" s="218"/>
      <c r="C107" s="219"/>
      <c r="D107" s="220" t="s">
        <v>133</v>
      </c>
      <c r="E107" s="221" t="s">
        <v>19</v>
      </c>
      <c r="F107" s="222" t="s">
        <v>332</v>
      </c>
      <c r="G107" s="219"/>
      <c r="H107" s="221" t="s">
        <v>19</v>
      </c>
      <c r="I107" s="223"/>
      <c r="J107" s="219"/>
      <c r="K107" s="219"/>
      <c r="L107" s="224"/>
      <c r="M107" s="225"/>
      <c r="N107" s="226"/>
      <c r="O107" s="226"/>
      <c r="P107" s="226"/>
      <c r="Q107" s="226"/>
      <c r="R107" s="226"/>
      <c r="S107" s="226"/>
      <c r="T107" s="22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8" t="s">
        <v>133</v>
      </c>
      <c r="AU107" s="228" t="s">
        <v>81</v>
      </c>
      <c r="AV107" s="13" t="s">
        <v>79</v>
      </c>
      <c r="AW107" s="13" t="s">
        <v>33</v>
      </c>
      <c r="AX107" s="13" t="s">
        <v>71</v>
      </c>
      <c r="AY107" s="228" t="s">
        <v>124</v>
      </c>
    </row>
    <row r="108" s="14" customFormat="1">
      <c r="A108" s="14"/>
      <c r="B108" s="229"/>
      <c r="C108" s="230"/>
      <c r="D108" s="220" t="s">
        <v>133</v>
      </c>
      <c r="E108" s="231" t="s">
        <v>19</v>
      </c>
      <c r="F108" s="232" t="s">
        <v>347</v>
      </c>
      <c r="G108" s="230"/>
      <c r="H108" s="233">
        <v>50.481000000000002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9" t="s">
        <v>133</v>
      </c>
      <c r="AU108" s="239" t="s">
        <v>81</v>
      </c>
      <c r="AV108" s="14" t="s">
        <v>81</v>
      </c>
      <c r="AW108" s="14" t="s">
        <v>33</v>
      </c>
      <c r="AX108" s="14" t="s">
        <v>71</v>
      </c>
      <c r="AY108" s="239" t="s">
        <v>124</v>
      </c>
    </row>
    <row r="109" s="15" customFormat="1">
      <c r="A109" s="15"/>
      <c r="B109" s="240"/>
      <c r="C109" s="241"/>
      <c r="D109" s="220" t="s">
        <v>133</v>
      </c>
      <c r="E109" s="242" t="s">
        <v>19</v>
      </c>
      <c r="F109" s="243" t="s">
        <v>138</v>
      </c>
      <c r="G109" s="241"/>
      <c r="H109" s="244">
        <v>68.679000000000002</v>
      </c>
      <c r="I109" s="245"/>
      <c r="J109" s="241"/>
      <c r="K109" s="241"/>
      <c r="L109" s="246"/>
      <c r="M109" s="247"/>
      <c r="N109" s="248"/>
      <c r="O109" s="248"/>
      <c r="P109" s="248"/>
      <c r="Q109" s="248"/>
      <c r="R109" s="248"/>
      <c r="S109" s="248"/>
      <c r="T109" s="249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0" t="s">
        <v>133</v>
      </c>
      <c r="AU109" s="250" t="s">
        <v>81</v>
      </c>
      <c r="AV109" s="15" t="s">
        <v>131</v>
      </c>
      <c r="AW109" s="15" t="s">
        <v>33</v>
      </c>
      <c r="AX109" s="15" t="s">
        <v>79</v>
      </c>
      <c r="AY109" s="250" t="s">
        <v>124</v>
      </c>
    </row>
    <row r="110" s="2" customFormat="1" ht="16.5" customHeight="1">
      <c r="A110" s="39"/>
      <c r="B110" s="40"/>
      <c r="C110" s="251" t="s">
        <v>181</v>
      </c>
      <c r="D110" s="251" t="s">
        <v>169</v>
      </c>
      <c r="E110" s="252" t="s">
        <v>170</v>
      </c>
      <c r="F110" s="253" t="s">
        <v>171</v>
      </c>
      <c r="G110" s="254" t="s">
        <v>149</v>
      </c>
      <c r="H110" s="255">
        <v>137.358</v>
      </c>
      <c r="I110" s="256"/>
      <c r="J110" s="257">
        <f>ROUND(I110*H110,2)</f>
        <v>0</v>
      </c>
      <c r="K110" s="253" t="s">
        <v>130</v>
      </c>
      <c r="L110" s="258"/>
      <c r="M110" s="259" t="s">
        <v>19</v>
      </c>
      <c r="N110" s="260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168</v>
      </c>
      <c r="AT110" s="216" t="s">
        <v>169</v>
      </c>
      <c r="AU110" s="216" t="s">
        <v>81</v>
      </c>
      <c r="AY110" s="18" t="s">
        <v>124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131</v>
      </c>
      <c r="BM110" s="216" t="s">
        <v>348</v>
      </c>
    </row>
    <row r="111" s="2" customFormat="1" ht="16.5" customHeight="1">
      <c r="A111" s="39"/>
      <c r="B111" s="40"/>
      <c r="C111" s="205" t="s">
        <v>185</v>
      </c>
      <c r="D111" s="205" t="s">
        <v>126</v>
      </c>
      <c r="E111" s="206" t="s">
        <v>349</v>
      </c>
      <c r="F111" s="207" t="s">
        <v>350</v>
      </c>
      <c r="G111" s="208" t="s">
        <v>188</v>
      </c>
      <c r="H111" s="209">
        <v>150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131</v>
      </c>
      <c r="AT111" s="216" t="s">
        <v>126</v>
      </c>
      <c r="AU111" s="216" t="s">
        <v>81</v>
      </c>
      <c r="AY111" s="18" t="s">
        <v>124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131</v>
      </c>
      <c r="BM111" s="216" t="s">
        <v>351</v>
      </c>
    </row>
    <row r="112" s="2" customFormat="1" ht="16.5" customHeight="1">
      <c r="A112" s="39"/>
      <c r="B112" s="40"/>
      <c r="C112" s="251" t="s">
        <v>191</v>
      </c>
      <c r="D112" s="251" t="s">
        <v>169</v>
      </c>
      <c r="E112" s="252" t="s">
        <v>352</v>
      </c>
      <c r="F112" s="253" t="s">
        <v>353</v>
      </c>
      <c r="G112" s="254" t="s">
        <v>354</v>
      </c>
      <c r="H112" s="255">
        <v>4.5</v>
      </c>
      <c r="I112" s="256"/>
      <c r="J112" s="257">
        <f>ROUND(I112*H112,2)</f>
        <v>0</v>
      </c>
      <c r="K112" s="253" t="s">
        <v>130</v>
      </c>
      <c r="L112" s="258"/>
      <c r="M112" s="259" t="s">
        <v>19</v>
      </c>
      <c r="N112" s="260" t="s">
        <v>42</v>
      </c>
      <c r="O112" s="85"/>
      <c r="P112" s="214">
        <f>O112*H112</f>
        <v>0</v>
      </c>
      <c r="Q112" s="214">
        <v>0.001</v>
      </c>
      <c r="R112" s="214">
        <f>Q112*H112</f>
        <v>0.0045000000000000005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168</v>
      </c>
      <c r="AT112" s="216" t="s">
        <v>169</v>
      </c>
      <c r="AU112" s="216" t="s">
        <v>81</v>
      </c>
      <c r="AY112" s="18" t="s">
        <v>124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131</v>
      </c>
      <c r="BM112" s="216" t="s">
        <v>355</v>
      </c>
    </row>
    <row r="113" s="14" customFormat="1">
      <c r="A113" s="14"/>
      <c r="B113" s="229"/>
      <c r="C113" s="230"/>
      <c r="D113" s="220" t="s">
        <v>133</v>
      </c>
      <c r="E113" s="231" t="s">
        <v>19</v>
      </c>
      <c r="F113" s="232" t="s">
        <v>356</v>
      </c>
      <c r="G113" s="230"/>
      <c r="H113" s="233">
        <v>4.5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9" t="s">
        <v>133</v>
      </c>
      <c r="AU113" s="239" t="s">
        <v>81</v>
      </c>
      <c r="AV113" s="14" t="s">
        <v>81</v>
      </c>
      <c r="AW113" s="14" t="s">
        <v>33</v>
      </c>
      <c r="AX113" s="14" t="s">
        <v>79</v>
      </c>
      <c r="AY113" s="239" t="s">
        <v>124</v>
      </c>
    </row>
    <row r="114" s="2" customFormat="1">
      <c r="A114" s="39"/>
      <c r="B114" s="40"/>
      <c r="C114" s="205" t="s">
        <v>196</v>
      </c>
      <c r="D114" s="205" t="s">
        <v>126</v>
      </c>
      <c r="E114" s="206" t="s">
        <v>357</v>
      </c>
      <c r="F114" s="207" t="s">
        <v>358</v>
      </c>
      <c r="G114" s="208" t="s">
        <v>188</v>
      </c>
      <c r="H114" s="209">
        <v>150</v>
      </c>
      <c r="I114" s="210"/>
      <c r="J114" s="211">
        <f>ROUND(I114*H114,2)</f>
        <v>0</v>
      </c>
      <c r="K114" s="207" t="s">
        <v>130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131</v>
      </c>
      <c r="AT114" s="216" t="s">
        <v>126</v>
      </c>
      <c r="AU114" s="216" t="s">
        <v>81</v>
      </c>
      <c r="AY114" s="18" t="s">
        <v>124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131</v>
      </c>
      <c r="BM114" s="216" t="s">
        <v>359</v>
      </c>
    </row>
    <row r="115" s="12" customFormat="1" ht="22.8" customHeight="1">
      <c r="A115" s="12"/>
      <c r="B115" s="189"/>
      <c r="C115" s="190"/>
      <c r="D115" s="191" t="s">
        <v>70</v>
      </c>
      <c r="E115" s="203" t="s">
        <v>131</v>
      </c>
      <c r="F115" s="203" t="s">
        <v>173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SUM(P116:P123)</f>
        <v>0</v>
      </c>
      <c r="Q115" s="197"/>
      <c r="R115" s="198">
        <f>SUM(R116:R123)</f>
        <v>0.0063899999999999998</v>
      </c>
      <c r="S115" s="197"/>
      <c r="T115" s="199">
        <f>SUM(T116:T123)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79</v>
      </c>
      <c r="AT115" s="201" t="s">
        <v>70</v>
      </c>
      <c r="AU115" s="201" t="s">
        <v>79</v>
      </c>
      <c r="AY115" s="200" t="s">
        <v>124</v>
      </c>
      <c r="BK115" s="202">
        <f>SUM(BK116:BK123)</f>
        <v>0</v>
      </c>
    </row>
    <row r="116" s="2" customFormat="1" ht="33" customHeight="1">
      <c r="A116" s="39"/>
      <c r="B116" s="40"/>
      <c r="C116" s="205" t="s">
        <v>200</v>
      </c>
      <c r="D116" s="205" t="s">
        <v>126</v>
      </c>
      <c r="E116" s="206" t="s">
        <v>175</v>
      </c>
      <c r="F116" s="207" t="s">
        <v>176</v>
      </c>
      <c r="G116" s="208" t="s">
        <v>129</v>
      </c>
      <c r="H116" s="209">
        <v>34.338999999999999</v>
      </c>
      <c r="I116" s="210"/>
      <c r="J116" s="211">
        <f>ROUND(I116*H116,2)</f>
        <v>0</v>
      </c>
      <c r="K116" s="207" t="s">
        <v>130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131</v>
      </c>
      <c r="AT116" s="216" t="s">
        <v>126</v>
      </c>
      <c r="AU116" s="216" t="s">
        <v>81</v>
      </c>
      <c r="AY116" s="18" t="s">
        <v>124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131</v>
      </c>
      <c r="BM116" s="216" t="s">
        <v>360</v>
      </c>
    </row>
    <row r="117" s="13" customFormat="1">
      <c r="A117" s="13"/>
      <c r="B117" s="218"/>
      <c r="C117" s="219"/>
      <c r="D117" s="220" t="s">
        <v>133</v>
      </c>
      <c r="E117" s="221" t="s">
        <v>19</v>
      </c>
      <c r="F117" s="222" t="s">
        <v>165</v>
      </c>
      <c r="G117" s="219"/>
      <c r="H117" s="221" t="s">
        <v>19</v>
      </c>
      <c r="I117" s="223"/>
      <c r="J117" s="219"/>
      <c r="K117" s="219"/>
      <c r="L117" s="224"/>
      <c r="M117" s="225"/>
      <c r="N117" s="226"/>
      <c r="O117" s="226"/>
      <c r="P117" s="226"/>
      <c r="Q117" s="226"/>
      <c r="R117" s="226"/>
      <c r="S117" s="226"/>
      <c r="T117" s="22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8" t="s">
        <v>133</v>
      </c>
      <c r="AU117" s="228" t="s">
        <v>81</v>
      </c>
      <c r="AV117" s="13" t="s">
        <v>79</v>
      </c>
      <c r="AW117" s="13" t="s">
        <v>33</v>
      </c>
      <c r="AX117" s="13" t="s">
        <v>71</v>
      </c>
      <c r="AY117" s="228" t="s">
        <v>124</v>
      </c>
    </row>
    <row r="118" s="14" customFormat="1">
      <c r="A118" s="14"/>
      <c r="B118" s="229"/>
      <c r="C118" s="230"/>
      <c r="D118" s="220" t="s">
        <v>133</v>
      </c>
      <c r="E118" s="231" t="s">
        <v>19</v>
      </c>
      <c r="F118" s="232" t="s">
        <v>361</v>
      </c>
      <c r="G118" s="230"/>
      <c r="H118" s="233">
        <v>9.0990000000000002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9" t="s">
        <v>133</v>
      </c>
      <c r="AU118" s="239" t="s">
        <v>81</v>
      </c>
      <c r="AV118" s="14" t="s">
        <v>81</v>
      </c>
      <c r="AW118" s="14" t="s">
        <v>33</v>
      </c>
      <c r="AX118" s="14" t="s">
        <v>71</v>
      </c>
      <c r="AY118" s="239" t="s">
        <v>124</v>
      </c>
    </row>
    <row r="119" s="13" customFormat="1">
      <c r="A119" s="13"/>
      <c r="B119" s="218"/>
      <c r="C119" s="219"/>
      <c r="D119" s="220" t="s">
        <v>133</v>
      </c>
      <c r="E119" s="221" t="s">
        <v>19</v>
      </c>
      <c r="F119" s="222" t="s">
        <v>362</v>
      </c>
      <c r="G119" s="219"/>
      <c r="H119" s="221" t="s">
        <v>19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8" t="s">
        <v>133</v>
      </c>
      <c r="AU119" s="228" t="s">
        <v>81</v>
      </c>
      <c r="AV119" s="13" t="s">
        <v>79</v>
      </c>
      <c r="AW119" s="13" t="s">
        <v>33</v>
      </c>
      <c r="AX119" s="13" t="s">
        <v>71</v>
      </c>
      <c r="AY119" s="228" t="s">
        <v>124</v>
      </c>
    </row>
    <row r="120" s="14" customFormat="1">
      <c r="A120" s="14"/>
      <c r="B120" s="229"/>
      <c r="C120" s="230"/>
      <c r="D120" s="220" t="s">
        <v>133</v>
      </c>
      <c r="E120" s="231" t="s">
        <v>19</v>
      </c>
      <c r="F120" s="232" t="s">
        <v>363</v>
      </c>
      <c r="G120" s="230"/>
      <c r="H120" s="233">
        <v>25.239999999999998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9" t="s">
        <v>133</v>
      </c>
      <c r="AU120" s="239" t="s">
        <v>81</v>
      </c>
      <c r="AV120" s="14" t="s">
        <v>81</v>
      </c>
      <c r="AW120" s="14" t="s">
        <v>33</v>
      </c>
      <c r="AX120" s="14" t="s">
        <v>71</v>
      </c>
      <c r="AY120" s="239" t="s">
        <v>124</v>
      </c>
    </row>
    <row r="121" s="15" customFormat="1">
      <c r="A121" s="15"/>
      <c r="B121" s="240"/>
      <c r="C121" s="241"/>
      <c r="D121" s="220" t="s">
        <v>133</v>
      </c>
      <c r="E121" s="242" t="s">
        <v>19</v>
      </c>
      <c r="F121" s="243" t="s">
        <v>138</v>
      </c>
      <c r="G121" s="241"/>
      <c r="H121" s="244">
        <v>34.338999999999999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0" t="s">
        <v>133</v>
      </c>
      <c r="AU121" s="250" t="s">
        <v>81</v>
      </c>
      <c r="AV121" s="15" t="s">
        <v>131</v>
      </c>
      <c r="AW121" s="15" t="s">
        <v>33</v>
      </c>
      <c r="AX121" s="15" t="s">
        <v>79</v>
      </c>
      <c r="AY121" s="250" t="s">
        <v>124</v>
      </c>
    </row>
    <row r="122" s="2" customFormat="1" ht="33" customHeight="1">
      <c r="A122" s="39"/>
      <c r="B122" s="40"/>
      <c r="C122" s="205" t="s">
        <v>8</v>
      </c>
      <c r="D122" s="205" t="s">
        <v>126</v>
      </c>
      <c r="E122" s="206" t="s">
        <v>182</v>
      </c>
      <c r="F122" s="207" t="s">
        <v>183</v>
      </c>
      <c r="G122" s="208" t="s">
        <v>129</v>
      </c>
      <c r="H122" s="209">
        <v>0.5</v>
      </c>
      <c r="I122" s="210"/>
      <c r="J122" s="211">
        <f>ROUND(I122*H122,2)</f>
        <v>0</v>
      </c>
      <c r="K122" s="207" t="s">
        <v>130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131</v>
      </c>
      <c r="AT122" s="216" t="s">
        <v>126</v>
      </c>
      <c r="AU122" s="216" t="s">
        <v>81</v>
      </c>
      <c r="AY122" s="18" t="s">
        <v>124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131</v>
      </c>
      <c r="BM122" s="216" t="s">
        <v>364</v>
      </c>
    </row>
    <row r="123" s="2" customFormat="1">
      <c r="A123" s="39"/>
      <c r="B123" s="40"/>
      <c r="C123" s="205" t="s">
        <v>208</v>
      </c>
      <c r="D123" s="205" t="s">
        <v>126</v>
      </c>
      <c r="E123" s="206" t="s">
        <v>186</v>
      </c>
      <c r="F123" s="207" t="s">
        <v>187</v>
      </c>
      <c r="G123" s="208" t="s">
        <v>188</v>
      </c>
      <c r="H123" s="209">
        <v>1</v>
      </c>
      <c r="I123" s="210"/>
      <c r="J123" s="211">
        <f>ROUND(I123*H123,2)</f>
        <v>0</v>
      </c>
      <c r="K123" s="207" t="s">
        <v>130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0.0063899999999999998</v>
      </c>
      <c r="R123" s="214">
        <f>Q123*H123</f>
        <v>0.0063899999999999998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131</v>
      </c>
      <c r="AT123" s="216" t="s">
        <v>126</v>
      </c>
      <c r="AU123" s="216" t="s">
        <v>81</v>
      </c>
      <c r="AY123" s="18" t="s">
        <v>124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131</v>
      </c>
      <c r="BM123" s="216" t="s">
        <v>365</v>
      </c>
    </row>
    <row r="124" s="12" customFormat="1" ht="22.8" customHeight="1">
      <c r="A124" s="12"/>
      <c r="B124" s="189"/>
      <c r="C124" s="190"/>
      <c r="D124" s="191" t="s">
        <v>70</v>
      </c>
      <c r="E124" s="203" t="s">
        <v>168</v>
      </c>
      <c r="F124" s="203" t="s">
        <v>190</v>
      </c>
      <c r="G124" s="190"/>
      <c r="H124" s="190"/>
      <c r="I124" s="193"/>
      <c r="J124" s="204">
        <f>BK124</f>
        <v>0</v>
      </c>
      <c r="K124" s="190"/>
      <c r="L124" s="195"/>
      <c r="M124" s="196"/>
      <c r="N124" s="197"/>
      <c r="O124" s="197"/>
      <c r="P124" s="198">
        <f>SUM(P125:P167)</f>
        <v>0</v>
      </c>
      <c r="Q124" s="197"/>
      <c r="R124" s="198">
        <f>SUM(R125:R167)</f>
        <v>3.0915086199999995</v>
      </c>
      <c r="S124" s="197"/>
      <c r="T124" s="199">
        <f>SUM(T125:T167)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0" t="s">
        <v>79</v>
      </c>
      <c r="AT124" s="201" t="s">
        <v>70</v>
      </c>
      <c r="AU124" s="201" t="s">
        <v>79</v>
      </c>
      <c r="AY124" s="200" t="s">
        <v>124</v>
      </c>
      <c r="BK124" s="202">
        <f>SUM(BK125:BK167)</f>
        <v>0</v>
      </c>
    </row>
    <row r="125" s="2" customFormat="1">
      <c r="A125" s="39"/>
      <c r="B125" s="40"/>
      <c r="C125" s="205" t="s">
        <v>213</v>
      </c>
      <c r="D125" s="205" t="s">
        <v>126</v>
      </c>
      <c r="E125" s="206" t="s">
        <v>192</v>
      </c>
      <c r="F125" s="207" t="s">
        <v>193</v>
      </c>
      <c r="G125" s="208" t="s">
        <v>194</v>
      </c>
      <c r="H125" s="209">
        <v>3</v>
      </c>
      <c r="I125" s="210"/>
      <c r="J125" s="211">
        <f>ROUND(I125*H125,2)</f>
        <v>0</v>
      </c>
      <c r="K125" s="207" t="s">
        <v>130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131</v>
      </c>
      <c r="AT125" s="216" t="s">
        <v>126</v>
      </c>
      <c r="AU125" s="216" t="s">
        <v>81</v>
      </c>
      <c r="AY125" s="18" t="s">
        <v>124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131</v>
      </c>
      <c r="BM125" s="216" t="s">
        <v>366</v>
      </c>
    </row>
    <row r="126" s="2" customFormat="1">
      <c r="A126" s="39"/>
      <c r="B126" s="40"/>
      <c r="C126" s="251" t="s">
        <v>217</v>
      </c>
      <c r="D126" s="251" t="s">
        <v>169</v>
      </c>
      <c r="E126" s="252" t="s">
        <v>197</v>
      </c>
      <c r="F126" s="253" t="s">
        <v>198</v>
      </c>
      <c r="G126" s="254" t="s">
        <v>194</v>
      </c>
      <c r="H126" s="255">
        <v>1</v>
      </c>
      <c r="I126" s="256"/>
      <c r="J126" s="257">
        <f>ROUND(I126*H126,2)</f>
        <v>0</v>
      </c>
      <c r="K126" s="253" t="s">
        <v>130</v>
      </c>
      <c r="L126" s="258"/>
      <c r="M126" s="259" t="s">
        <v>19</v>
      </c>
      <c r="N126" s="260" t="s">
        <v>42</v>
      </c>
      <c r="O126" s="85"/>
      <c r="P126" s="214">
        <f>O126*H126</f>
        <v>0</v>
      </c>
      <c r="Q126" s="214">
        <v>0.012200000000000001</v>
      </c>
      <c r="R126" s="214">
        <f>Q126*H126</f>
        <v>0.012200000000000001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168</v>
      </c>
      <c r="AT126" s="216" t="s">
        <v>169</v>
      </c>
      <c r="AU126" s="216" t="s">
        <v>81</v>
      </c>
      <c r="AY126" s="18" t="s">
        <v>124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131</v>
      </c>
      <c r="BM126" s="216" t="s">
        <v>367</v>
      </c>
    </row>
    <row r="127" s="2" customFormat="1">
      <c r="A127" s="39"/>
      <c r="B127" s="40"/>
      <c r="C127" s="251" t="s">
        <v>222</v>
      </c>
      <c r="D127" s="251" t="s">
        <v>169</v>
      </c>
      <c r="E127" s="252" t="s">
        <v>368</v>
      </c>
      <c r="F127" s="253" t="s">
        <v>369</v>
      </c>
      <c r="G127" s="254" t="s">
        <v>194</v>
      </c>
      <c r="H127" s="255">
        <v>2</v>
      </c>
      <c r="I127" s="256"/>
      <c r="J127" s="257">
        <f>ROUND(I127*H127,2)</f>
        <v>0</v>
      </c>
      <c r="K127" s="253" t="s">
        <v>130</v>
      </c>
      <c r="L127" s="258"/>
      <c r="M127" s="259" t="s">
        <v>19</v>
      </c>
      <c r="N127" s="260" t="s">
        <v>42</v>
      </c>
      <c r="O127" s="85"/>
      <c r="P127" s="214">
        <f>O127*H127</f>
        <v>0</v>
      </c>
      <c r="Q127" s="214">
        <v>0.0080000000000000002</v>
      </c>
      <c r="R127" s="214">
        <f>Q127*H127</f>
        <v>0.016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168</v>
      </c>
      <c r="AT127" s="216" t="s">
        <v>169</v>
      </c>
      <c r="AU127" s="216" t="s">
        <v>81</v>
      </c>
      <c r="AY127" s="18" t="s">
        <v>124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131</v>
      </c>
      <c r="BM127" s="216" t="s">
        <v>370</v>
      </c>
    </row>
    <row r="128" s="2" customFormat="1">
      <c r="A128" s="39"/>
      <c r="B128" s="40"/>
      <c r="C128" s="205" t="s">
        <v>226</v>
      </c>
      <c r="D128" s="205" t="s">
        <v>126</v>
      </c>
      <c r="E128" s="206" t="s">
        <v>371</v>
      </c>
      <c r="F128" s="207" t="s">
        <v>372</v>
      </c>
      <c r="G128" s="208" t="s">
        <v>194</v>
      </c>
      <c r="H128" s="209">
        <v>1</v>
      </c>
      <c r="I128" s="210"/>
      <c r="J128" s="211">
        <f>ROUND(I128*H128,2)</f>
        <v>0</v>
      </c>
      <c r="K128" s="207" t="s">
        <v>130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131</v>
      </c>
      <c r="AT128" s="216" t="s">
        <v>126</v>
      </c>
      <c r="AU128" s="216" t="s">
        <v>81</v>
      </c>
      <c r="AY128" s="18" t="s">
        <v>124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131</v>
      </c>
      <c r="BM128" s="216" t="s">
        <v>373</v>
      </c>
    </row>
    <row r="129" s="2" customFormat="1">
      <c r="A129" s="39"/>
      <c r="B129" s="40"/>
      <c r="C129" s="251" t="s">
        <v>7</v>
      </c>
      <c r="D129" s="251" t="s">
        <v>169</v>
      </c>
      <c r="E129" s="252" t="s">
        <v>374</v>
      </c>
      <c r="F129" s="253" t="s">
        <v>375</v>
      </c>
      <c r="G129" s="254" t="s">
        <v>194</v>
      </c>
      <c r="H129" s="255">
        <v>1</v>
      </c>
      <c r="I129" s="256"/>
      <c r="J129" s="257">
        <f>ROUND(I129*H129,2)</f>
        <v>0</v>
      </c>
      <c r="K129" s="253" t="s">
        <v>130</v>
      </c>
      <c r="L129" s="258"/>
      <c r="M129" s="259" t="s">
        <v>19</v>
      </c>
      <c r="N129" s="260" t="s">
        <v>42</v>
      </c>
      <c r="O129" s="85"/>
      <c r="P129" s="214">
        <f>O129*H129</f>
        <v>0</v>
      </c>
      <c r="Q129" s="214">
        <v>0.0149</v>
      </c>
      <c r="R129" s="214">
        <f>Q129*H129</f>
        <v>0.0149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168</v>
      </c>
      <c r="AT129" s="216" t="s">
        <v>169</v>
      </c>
      <c r="AU129" s="216" t="s">
        <v>81</v>
      </c>
      <c r="AY129" s="18" t="s">
        <v>124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131</v>
      </c>
      <c r="BM129" s="216" t="s">
        <v>376</v>
      </c>
    </row>
    <row r="130" s="2" customFormat="1">
      <c r="A130" s="39"/>
      <c r="B130" s="40"/>
      <c r="C130" s="205" t="s">
        <v>233</v>
      </c>
      <c r="D130" s="205" t="s">
        <v>126</v>
      </c>
      <c r="E130" s="206" t="s">
        <v>204</v>
      </c>
      <c r="F130" s="207" t="s">
        <v>205</v>
      </c>
      <c r="G130" s="208" t="s">
        <v>206</v>
      </c>
      <c r="H130" s="209">
        <v>67.400000000000006</v>
      </c>
      <c r="I130" s="210"/>
      <c r="J130" s="211">
        <f>ROUND(I130*H130,2)</f>
        <v>0</v>
      </c>
      <c r="K130" s="207" t="s">
        <v>130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131</v>
      </c>
      <c r="AT130" s="216" t="s">
        <v>126</v>
      </c>
      <c r="AU130" s="216" t="s">
        <v>81</v>
      </c>
      <c r="AY130" s="18" t="s">
        <v>124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131</v>
      </c>
      <c r="BM130" s="216" t="s">
        <v>377</v>
      </c>
    </row>
    <row r="131" s="2" customFormat="1">
      <c r="A131" s="39"/>
      <c r="B131" s="40"/>
      <c r="C131" s="251" t="s">
        <v>237</v>
      </c>
      <c r="D131" s="251" t="s">
        <v>169</v>
      </c>
      <c r="E131" s="252" t="s">
        <v>209</v>
      </c>
      <c r="F131" s="253" t="s">
        <v>210</v>
      </c>
      <c r="G131" s="254" t="s">
        <v>206</v>
      </c>
      <c r="H131" s="255">
        <v>68.411000000000001</v>
      </c>
      <c r="I131" s="256"/>
      <c r="J131" s="257">
        <f>ROUND(I131*H131,2)</f>
        <v>0</v>
      </c>
      <c r="K131" s="253" t="s">
        <v>130</v>
      </c>
      <c r="L131" s="258"/>
      <c r="M131" s="259" t="s">
        <v>19</v>
      </c>
      <c r="N131" s="260" t="s">
        <v>42</v>
      </c>
      <c r="O131" s="85"/>
      <c r="P131" s="214">
        <f>O131*H131</f>
        <v>0</v>
      </c>
      <c r="Q131" s="214">
        <v>0.00027999999999999998</v>
      </c>
      <c r="R131" s="214">
        <f>Q131*H131</f>
        <v>0.019155079999999998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168</v>
      </c>
      <c r="AT131" s="216" t="s">
        <v>169</v>
      </c>
      <c r="AU131" s="216" t="s">
        <v>81</v>
      </c>
      <c r="AY131" s="18" t="s">
        <v>124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131</v>
      </c>
      <c r="BM131" s="216" t="s">
        <v>378</v>
      </c>
    </row>
    <row r="132" s="14" customFormat="1">
      <c r="A132" s="14"/>
      <c r="B132" s="229"/>
      <c r="C132" s="230"/>
      <c r="D132" s="220" t="s">
        <v>133</v>
      </c>
      <c r="E132" s="230"/>
      <c r="F132" s="232" t="s">
        <v>379</v>
      </c>
      <c r="G132" s="230"/>
      <c r="H132" s="233">
        <v>68.411000000000001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9" t="s">
        <v>133</v>
      </c>
      <c r="AU132" s="239" t="s">
        <v>81</v>
      </c>
      <c r="AV132" s="14" t="s">
        <v>81</v>
      </c>
      <c r="AW132" s="14" t="s">
        <v>4</v>
      </c>
      <c r="AX132" s="14" t="s">
        <v>79</v>
      </c>
      <c r="AY132" s="239" t="s">
        <v>124</v>
      </c>
    </row>
    <row r="133" s="2" customFormat="1">
      <c r="A133" s="39"/>
      <c r="B133" s="40"/>
      <c r="C133" s="205" t="s">
        <v>241</v>
      </c>
      <c r="D133" s="205" t="s">
        <v>126</v>
      </c>
      <c r="E133" s="206" t="s">
        <v>380</v>
      </c>
      <c r="F133" s="207" t="s">
        <v>381</v>
      </c>
      <c r="G133" s="208" t="s">
        <v>206</v>
      </c>
      <c r="H133" s="209">
        <v>274.18000000000001</v>
      </c>
      <c r="I133" s="210"/>
      <c r="J133" s="211">
        <f>ROUND(I133*H133,2)</f>
        <v>0</v>
      </c>
      <c r="K133" s="207" t="s">
        <v>130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131</v>
      </c>
      <c r="AT133" s="216" t="s">
        <v>126</v>
      </c>
      <c r="AU133" s="216" t="s">
        <v>81</v>
      </c>
      <c r="AY133" s="18" t="s">
        <v>124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131</v>
      </c>
      <c r="BM133" s="216" t="s">
        <v>382</v>
      </c>
    </row>
    <row r="134" s="2" customFormat="1" ht="21.75" customHeight="1">
      <c r="A134" s="39"/>
      <c r="B134" s="40"/>
      <c r="C134" s="251" t="s">
        <v>245</v>
      </c>
      <c r="D134" s="251" t="s">
        <v>169</v>
      </c>
      <c r="E134" s="252" t="s">
        <v>383</v>
      </c>
      <c r="F134" s="253" t="s">
        <v>384</v>
      </c>
      <c r="G134" s="254" t="s">
        <v>206</v>
      </c>
      <c r="H134" s="255">
        <v>278.29300000000001</v>
      </c>
      <c r="I134" s="256"/>
      <c r="J134" s="257">
        <f>ROUND(I134*H134,2)</f>
        <v>0</v>
      </c>
      <c r="K134" s="253" t="s">
        <v>130</v>
      </c>
      <c r="L134" s="258"/>
      <c r="M134" s="259" t="s">
        <v>19</v>
      </c>
      <c r="N134" s="260" t="s">
        <v>42</v>
      </c>
      <c r="O134" s="85"/>
      <c r="P134" s="214">
        <f>O134*H134</f>
        <v>0</v>
      </c>
      <c r="Q134" s="214">
        <v>0.00018000000000000001</v>
      </c>
      <c r="R134" s="214">
        <f>Q134*H134</f>
        <v>0.050092740000000004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168</v>
      </c>
      <c r="AT134" s="216" t="s">
        <v>169</v>
      </c>
      <c r="AU134" s="216" t="s">
        <v>81</v>
      </c>
      <c r="AY134" s="18" t="s">
        <v>124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131</v>
      </c>
      <c r="BM134" s="216" t="s">
        <v>385</v>
      </c>
    </row>
    <row r="135" s="14" customFormat="1">
      <c r="A135" s="14"/>
      <c r="B135" s="229"/>
      <c r="C135" s="230"/>
      <c r="D135" s="220" t="s">
        <v>133</v>
      </c>
      <c r="E135" s="230"/>
      <c r="F135" s="232" t="s">
        <v>386</v>
      </c>
      <c r="G135" s="230"/>
      <c r="H135" s="233">
        <v>278.29300000000001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9" t="s">
        <v>133</v>
      </c>
      <c r="AU135" s="239" t="s">
        <v>81</v>
      </c>
      <c r="AV135" s="14" t="s">
        <v>81</v>
      </c>
      <c r="AW135" s="14" t="s">
        <v>4</v>
      </c>
      <c r="AX135" s="14" t="s">
        <v>79</v>
      </c>
      <c r="AY135" s="239" t="s">
        <v>124</v>
      </c>
    </row>
    <row r="136" s="2" customFormat="1">
      <c r="A136" s="39"/>
      <c r="B136" s="40"/>
      <c r="C136" s="205" t="s">
        <v>249</v>
      </c>
      <c r="D136" s="205" t="s">
        <v>126</v>
      </c>
      <c r="E136" s="206" t="s">
        <v>223</v>
      </c>
      <c r="F136" s="207" t="s">
        <v>224</v>
      </c>
      <c r="G136" s="208" t="s">
        <v>194</v>
      </c>
      <c r="H136" s="209">
        <v>12</v>
      </c>
      <c r="I136" s="210"/>
      <c r="J136" s="211">
        <f>ROUND(I136*H136,2)</f>
        <v>0</v>
      </c>
      <c r="K136" s="207" t="s">
        <v>130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131</v>
      </c>
      <c r="AT136" s="216" t="s">
        <v>126</v>
      </c>
      <c r="AU136" s="216" t="s">
        <v>81</v>
      </c>
      <c r="AY136" s="18" t="s">
        <v>124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131</v>
      </c>
      <c r="BM136" s="216" t="s">
        <v>387</v>
      </c>
    </row>
    <row r="137" s="2" customFormat="1" ht="16.5" customHeight="1">
      <c r="A137" s="39"/>
      <c r="B137" s="40"/>
      <c r="C137" s="251" t="s">
        <v>253</v>
      </c>
      <c r="D137" s="251" t="s">
        <v>169</v>
      </c>
      <c r="E137" s="252" t="s">
        <v>227</v>
      </c>
      <c r="F137" s="253" t="s">
        <v>228</v>
      </c>
      <c r="G137" s="254" t="s">
        <v>194</v>
      </c>
      <c r="H137" s="255">
        <v>12</v>
      </c>
      <c r="I137" s="256"/>
      <c r="J137" s="257">
        <f>ROUND(I137*H137,2)</f>
        <v>0</v>
      </c>
      <c r="K137" s="253" t="s">
        <v>130</v>
      </c>
      <c r="L137" s="258"/>
      <c r="M137" s="259" t="s">
        <v>19</v>
      </c>
      <c r="N137" s="260" t="s">
        <v>42</v>
      </c>
      <c r="O137" s="85"/>
      <c r="P137" s="214">
        <f>O137*H137</f>
        <v>0</v>
      </c>
      <c r="Q137" s="214">
        <v>6.0000000000000002E-05</v>
      </c>
      <c r="R137" s="214">
        <f>Q137*H137</f>
        <v>0.00072000000000000005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168</v>
      </c>
      <c r="AT137" s="216" t="s">
        <v>169</v>
      </c>
      <c r="AU137" s="216" t="s">
        <v>81</v>
      </c>
      <c r="AY137" s="18" t="s">
        <v>124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131</v>
      </c>
      <c r="BM137" s="216" t="s">
        <v>388</v>
      </c>
    </row>
    <row r="138" s="2" customFormat="1" ht="44.25" customHeight="1">
      <c r="A138" s="39"/>
      <c r="B138" s="40"/>
      <c r="C138" s="205" t="s">
        <v>257</v>
      </c>
      <c r="D138" s="205" t="s">
        <v>126</v>
      </c>
      <c r="E138" s="206" t="s">
        <v>389</v>
      </c>
      <c r="F138" s="207" t="s">
        <v>390</v>
      </c>
      <c r="G138" s="208" t="s">
        <v>194</v>
      </c>
      <c r="H138" s="209">
        <v>8</v>
      </c>
      <c r="I138" s="210"/>
      <c r="J138" s="211">
        <f>ROUND(I138*H138,2)</f>
        <v>0</v>
      </c>
      <c r="K138" s="207" t="s">
        <v>130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131</v>
      </c>
      <c r="AT138" s="216" t="s">
        <v>126</v>
      </c>
      <c r="AU138" s="216" t="s">
        <v>81</v>
      </c>
      <c r="AY138" s="18" t="s">
        <v>124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131</v>
      </c>
      <c r="BM138" s="216" t="s">
        <v>391</v>
      </c>
    </row>
    <row r="139" s="2" customFormat="1" ht="16.5" customHeight="1">
      <c r="A139" s="39"/>
      <c r="B139" s="40"/>
      <c r="C139" s="251" t="s">
        <v>261</v>
      </c>
      <c r="D139" s="251" t="s">
        <v>169</v>
      </c>
      <c r="E139" s="252" t="s">
        <v>392</v>
      </c>
      <c r="F139" s="253" t="s">
        <v>393</v>
      </c>
      <c r="G139" s="254" t="s">
        <v>194</v>
      </c>
      <c r="H139" s="255">
        <v>8</v>
      </c>
      <c r="I139" s="256"/>
      <c r="J139" s="257">
        <f>ROUND(I139*H139,2)</f>
        <v>0</v>
      </c>
      <c r="K139" s="253" t="s">
        <v>130</v>
      </c>
      <c r="L139" s="258"/>
      <c r="M139" s="259" t="s">
        <v>19</v>
      </c>
      <c r="N139" s="260" t="s">
        <v>42</v>
      </c>
      <c r="O139" s="85"/>
      <c r="P139" s="214">
        <f>O139*H139</f>
        <v>0</v>
      </c>
      <c r="Q139" s="214">
        <v>0.00038999999999999999</v>
      </c>
      <c r="R139" s="214">
        <f>Q139*H139</f>
        <v>0.0031199999999999999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168</v>
      </c>
      <c r="AT139" s="216" t="s">
        <v>169</v>
      </c>
      <c r="AU139" s="216" t="s">
        <v>81</v>
      </c>
      <c r="AY139" s="18" t="s">
        <v>124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131</v>
      </c>
      <c r="BM139" s="216" t="s">
        <v>394</v>
      </c>
    </row>
    <row r="140" s="2" customFormat="1">
      <c r="A140" s="39"/>
      <c r="B140" s="40"/>
      <c r="C140" s="205" t="s">
        <v>265</v>
      </c>
      <c r="D140" s="205" t="s">
        <v>126</v>
      </c>
      <c r="E140" s="206" t="s">
        <v>395</v>
      </c>
      <c r="F140" s="207" t="s">
        <v>396</v>
      </c>
      <c r="G140" s="208" t="s">
        <v>194</v>
      </c>
      <c r="H140" s="209">
        <v>1</v>
      </c>
      <c r="I140" s="210"/>
      <c r="J140" s="211">
        <f>ROUND(I140*H140,2)</f>
        <v>0</v>
      </c>
      <c r="K140" s="207" t="s">
        <v>130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131</v>
      </c>
      <c r="AT140" s="216" t="s">
        <v>126</v>
      </c>
      <c r="AU140" s="216" t="s">
        <v>81</v>
      </c>
      <c r="AY140" s="18" t="s">
        <v>124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131</v>
      </c>
      <c r="BM140" s="216" t="s">
        <v>397</v>
      </c>
    </row>
    <row r="141" s="2" customFormat="1" ht="16.5" customHeight="1">
      <c r="A141" s="39"/>
      <c r="B141" s="40"/>
      <c r="C141" s="251" t="s">
        <v>269</v>
      </c>
      <c r="D141" s="251" t="s">
        <v>169</v>
      </c>
      <c r="E141" s="252" t="s">
        <v>398</v>
      </c>
      <c r="F141" s="253" t="s">
        <v>399</v>
      </c>
      <c r="G141" s="254" t="s">
        <v>194</v>
      </c>
      <c r="H141" s="255">
        <v>1</v>
      </c>
      <c r="I141" s="256"/>
      <c r="J141" s="257">
        <f>ROUND(I141*H141,2)</f>
        <v>0</v>
      </c>
      <c r="K141" s="253" t="s">
        <v>130</v>
      </c>
      <c r="L141" s="258"/>
      <c r="M141" s="259" t="s">
        <v>19</v>
      </c>
      <c r="N141" s="260" t="s">
        <v>42</v>
      </c>
      <c r="O141" s="85"/>
      <c r="P141" s="214">
        <f>O141*H141</f>
        <v>0</v>
      </c>
      <c r="Q141" s="214">
        <v>0.00072000000000000005</v>
      </c>
      <c r="R141" s="214">
        <f>Q141*H141</f>
        <v>0.00072000000000000005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168</v>
      </c>
      <c r="AT141" s="216" t="s">
        <v>169</v>
      </c>
      <c r="AU141" s="216" t="s">
        <v>81</v>
      </c>
      <c r="AY141" s="18" t="s">
        <v>124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131</v>
      </c>
      <c r="BM141" s="216" t="s">
        <v>400</v>
      </c>
    </row>
    <row r="142" s="2" customFormat="1">
      <c r="A142" s="39"/>
      <c r="B142" s="40"/>
      <c r="C142" s="205" t="s">
        <v>401</v>
      </c>
      <c r="D142" s="205" t="s">
        <v>126</v>
      </c>
      <c r="E142" s="206" t="s">
        <v>242</v>
      </c>
      <c r="F142" s="207" t="s">
        <v>243</v>
      </c>
      <c r="G142" s="208" t="s">
        <v>194</v>
      </c>
      <c r="H142" s="209">
        <v>12</v>
      </c>
      <c r="I142" s="210"/>
      <c r="J142" s="211">
        <f>ROUND(I142*H142,2)</f>
        <v>0</v>
      </c>
      <c r="K142" s="207" t="s">
        <v>130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0.00072000000000000005</v>
      </c>
      <c r="R142" s="214">
        <f>Q142*H142</f>
        <v>0.0086400000000000001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131</v>
      </c>
      <c r="AT142" s="216" t="s">
        <v>126</v>
      </c>
      <c r="AU142" s="216" t="s">
        <v>81</v>
      </c>
      <c r="AY142" s="18" t="s">
        <v>124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131</v>
      </c>
      <c r="BM142" s="216" t="s">
        <v>402</v>
      </c>
    </row>
    <row r="143" s="2" customFormat="1">
      <c r="A143" s="39"/>
      <c r="B143" s="40"/>
      <c r="C143" s="251" t="s">
        <v>277</v>
      </c>
      <c r="D143" s="251" t="s">
        <v>169</v>
      </c>
      <c r="E143" s="252" t="s">
        <v>246</v>
      </c>
      <c r="F143" s="253" t="s">
        <v>247</v>
      </c>
      <c r="G143" s="254" t="s">
        <v>194</v>
      </c>
      <c r="H143" s="255">
        <v>12</v>
      </c>
      <c r="I143" s="256"/>
      <c r="J143" s="257">
        <f>ROUND(I143*H143,2)</f>
        <v>0</v>
      </c>
      <c r="K143" s="253" t="s">
        <v>130</v>
      </c>
      <c r="L143" s="258"/>
      <c r="M143" s="259" t="s">
        <v>19</v>
      </c>
      <c r="N143" s="260" t="s">
        <v>42</v>
      </c>
      <c r="O143" s="85"/>
      <c r="P143" s="214">
        <f>O143*H143</f>
        <v>0</v>
      </c>
      <c r="Q143" s="214">
        <v>0.0038</v>
      </c>
      <c r="R143" s="214">
        <f>Q143*H143</f>
        <v>0.045600000000000002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168</v>
      </c>
      <c r="AT143" s="216" t="s">
        <v>169</v>
      </c>
      <c r="AU143" s="216" t="s">
        <v>81</v>
      </c>
      <c r="AY143" s="18" t="s">
        <v>124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131</v>
      </c>
      <c r="BM143" s="216" t="s">
        <v>403</v>
      </c>
    </row>
    <row r="144" s="2" customFormat="1">
      <c r="A144" s="39"/>
      <c r="B144" s="40"/>
      <c r="C144" s="251" t="s">
        <v>281</v>
      </c>
      <c r="D144" s="251" t="s">
        <v>169</v>
      </c>
      <c r="E144" s="252" t="s">
        <v>250</v>
      </c>
      <c r="F144" s="253" t="s">
        <v>251</v>
      </c>
      <c r="G144" s="254" t="s">
        <v>194</v>
      </c>
      <c r="H144" s="255">
        <v>12</v>
      </c>
      <c r="I144" s="256"/>
      <c r="J144" s="257">
        <f>ROUND(I144*H144,2)</f>
        <v>0</v>
      </c>
      <c r="K144" s="253" t="s">
        <v>130</v>
      </c>
      <c r="L144" s="258"/>
      <c r="M144" s="259" t="s">
        <v>19</v>
      </c>
      <c r="N144" s="260" t="s">
        <v>42</v>
      </c>
      <c r="O144" s="85"/>
      <c r="P144" s="214">
        <f>O144*H144</f>
        <v>0</v>
      </c>
      <c r="Q144" s="214">
        <v>0.0035000000000000001</v>
      </c>
      <c r="R144" s="214">
        <f>Q144*H144</f>
        <v>0.042000000000000003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168</v>
      </c>
      <c r="AT144" s="216" t="s">
        <v>169</v>
      </c>
      <c r="AU144" s="216" t="s">
        <v>81</v>
      </c>
      <c r="AY144" s="18" t="s">
        <v>124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131</v>
      </c>
      <c r="BM144" s="216" t="s">
        <v>404</v>
      </c>
    </row>
    <row r="145" s="2" customFormat="1">
      <c r="A145" s="39"/>
      <c r="B145" s="40"/>
      <c r="C145" s="205" t="s">
        <v>285</v>
      </c>
      <c r="D145" s="205" t="s">
        <v>126</v>
      </c>
      <c r="E145" s="206" t="s">
        <v>405</v>
      </c>
      <c r="F145" s="207" t="s">
        <v>406</v>
      </c>
      <c r="G145" s="208" t="s">
        <v>194</v>
      </c>
      <c r="H145" s="209">
        <v>1</v>
      </c>
      <c r="I145" s="210"/>
      <c r="J145" s="211">
        <f>ROUND(I145*H145,2)</f>
        <v>0</v>
      </c>
      <c r="K145" s="207" t="s">
        <v>130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0.0016199999999999999</v>
      </c>
      <c r="R145" s="214">
        <f>Q145*H145</f>
        <v>0.0016199999999999999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131</v>
      </c>
      <c r="AT145" s="216" t="s">
        <v>126</v>
      </c>
      <c r="AU145" s="216" t="s">
        <v>81</v>
      </c>
      <c r="AY145" s="18" t="s">
        <v>124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131</v>
      </c>
      <c r="BM145" s="216" t="s">
        <v>407</v>
      </c>
    </row>
    <row r="146" s="2" customFormat="1">
      <c r="A146" s="39"/>
      <c r="B146" s="40"/>
      <c r="C146" s="251" t="s">
        <v>293</v>
      </c>
      <c r="D146" s="251" t="s">
        <v>169</v>
      </c>
      <c r="E146" s="252" t="s">
        <v>408</v>
      </c>
      <c r="F146" s="253" t="s">
        <v>409</v>
      </c>
      <c r="G146" s="254" t="s">
        <v>194</v>
      </c>
      <c r="H146" s="255">
        <v>1</v>
      </c>
      <c r="I146" s="256"/>
      <c r="J146" s="257">
        <f>ROUND(I146*H146,2)</f>
        <v>0</v>
      </c>
      <c r="K146" s="253" t="s">
        <v>130</v>
      </c>
      <c r="L146" s="258"/>
      <c r="M146" s="259" t="s">
        <v>19</v>
      </c>
      <c r="N146" s="260" t="s">
        <v>42</v>
      </c>
      <c r="O146" s="85"/>
      <c r="P146" s="214">
        <f>O146*H146</f>
        <v>0</v>
      </c>
      <c r="Q146" s="214">
        <v>0.017999999999999999</v>
      </c>
      <c r="R146" s="214">
        <f>Q146*H146</f>
        <v>0.017999999999999999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168</v>
      </c>
      <c r="AT146" s="216" t="s">
        <v>169</v>
      </c>
      <c r="AU146" s="216" t="s">
        <v>81</v>
      </c>
      <c r="AY146" s="18" t="s">
        <v>124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131</v>
      </c>
      <c r="BM146" s="216" t="s">
        <v>410</v>
      </c>
    </row>
    <row r="147" s="2" customFormat="1" ht="21.75" customHeight="1">
      <c r="A147" s="39"/>
      <c r="B147" s="40"/>
      <c r="C147" s="251" t="s">
        <v>297</v>
      </c>
      <c r="D147" s="251" t="s">
        <v>169</v>
      </c>
      <c r="E147" s="252" t="s">
        <v>262</v>
      </c>
      <c r="F147" s="253" t="s">
        <v>263</v>
      </c>
      <c r="G147" s="254" t="s">
        <v>194</v>
      </c>
      <c r="H147" s="255">
        <v>1</v>
      </c>
      <c r="I147" s="256"/>
      <c r="J147" s="257">
        <f>ROUND(I147*H147,2)</f>
        <v>0</v>
      </c>
      <c r="K147" s="253" t="s">
        <v>130</v>
      </c>
      <c r="L147" s="258"/>
      <c r="M147" s="259" t="s">
        <v>19</v>
      </c>
      <c r="N147" s="260" t="s">
        <v>42</v>
      </c>
      <c r="O147" s="85"/>
      <c r="P147" s="214">
        <f>O147*H147</f>
        <v>0</v>
      </c>
      <c r="Q147" s="214">
        <v>0.0035000000000000001</v>
      </c>
      <c r="R147" s="214">
        <f>Q147*H147</f>
        <v>0.0035000000000000001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168</v>
      </c>
      <c r="AT147" s="216" t="s">
        <v>169</v>
      </c>
      <c r="AU147" s="216" t="s">
        <v>81</v>
      </c>
      <c r="AY147" s="18" t="s">
        <v>124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131</v>
      </c>
      <c r="BM147" s="216" t="s">
        <v>411</v>
      </c>
    </row>
    <row r="148" s="2" customFormat="1">
      <c r="A148" s="39"/>
      <c r="B148" s="40"/>
      <c r="C148" s="205" t="s">
        <v>301</v>
      </c>
      <c r="D148" s="205" t="s">
        <v>126</v>
      </c>
      <c r="E148" s="206" t="s">
        <v>412</v>
      </c>
      <c r="F148" s="207" t="s">
        <v>413</v>
      </c>
      <c r="G148" s="208" t="s">
        <v>194</v>
      </c>
      <c r="H148" s="209">
        <v>1</v>
      </c>
      <c r="I148" s="210"/>
      <c r="J148" s="211">
        <f>ROUND(I148*H148,2)</f>
        <v>0</v>
      </c>
      <c r="K148" s="207" t="s">
        <v>130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0.00036000000000000002</v>
      </c>
      <c r="R148" s="214">
        <f>Q148*H148</f>
        <v>0.00036000000000000002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131</v>
      </c>
      <c r="AT148" s="216" t="s">
        <v>126</v>
      </c>
      <c r="AU148" s="216" t="s">
        <v>81</v>
      </c>
      <c r="AY148" s="18" t="s">
        <v>124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131</v>
      </c>
      <c r="BM148" s="216" t="s">
        <v>414</v>
      </c>
    </row>
    <row r="149" s="2" customFormat="1">
      <c r="A149" s="39"/>
      <c r="B149" s="40"/>
      <c r="C149" s="251" t="s">
        <v>321</v>
      </c>
      <c r="D149" s="251" t="s">
        <v>169</v>
      </c>
      <c r="E149" s="252" t="s">
        <v>415</v>
      </c>
      <c r="F149" s="253" t="s">
        <v>416</v>
      </c>
      <c r="G149" s="254" t="s">
        <v>194</v>
      </c>
      <c r="H149" s="255">
        <v>1</v>
      </c>
      <c r="I149" s="256"/>
      <c r="J149" s="257">
        <f>ROUND(I149*H149,2)</f>
        <v>0</v>
      </c>
      <c r="K149" s="253" t="s">
        <v>130</v>
      </c>
      <c r="L149" s="258"/>
      <c r="M149" s="259" t="s">
        <v>19</v>
      </c>
      <c r="N149" s="260" t="s">
        <v>42</v>
      </c>
      <c r="O149" s="85"/>
      <c r="P149" s="214">
        <f>O149*H149</f>
        <v>0</v>
      </c>
      <c r="Q149" s="214">
        <v>0.042500000000000003</v>
      </c>
      <c r="R149" s="214">
        <f>Q149*H149</f>
        <v>0.042500000000000003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168</v>
      </c>
      <c r="AT149" s="216" t="s">
        <v>169</v>
      </c>
      <c r="AU149" s="216" t="s">
        <v>81</v>
      </c>
      <c r="AY149" s="18" t="s">
        <v>124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131</v>
      </c>
      <c r="BM149" s="216" t="s">
        <v>417</v>
      </c>
    </row>
    <row r="150" s="2" customFormat="1" ht="44.25" customHeight="1">
      <c r="A150" s="39"/>
      <c r="B150" s="40"/>
      <c r="C150" s="205" t="s">
        <v>273</v>
      </c>
      <c r="D150" s="205" t="s">
        <v>126</v>
      </c>
      <c r="E150" s="206" t="s">
        <v>274</v>
      </c>
      <c r="F150" s="207" t="s">
        <v>275</v>
      </c>
      <c r="G150" s="208" t="s">
        <v>194</v>
      </c>
      <c r="H150" s="209">
        <v>1</v>
      </c>
      <c r="I150" s="210"/>
      <c r="J150" s="211">
        <f>ROUND(I150*H150,2)</f>
        <v>0</v>
      </c>
      <c r="K150" s="207" t="s">
        <v>130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131</v>
      </c>
      <c r="AT150" s="216" t="s">
        <v>126</v>
      </c>
      <c r="AU150" s="216" t="s">
        <v>81</v>
      </c>
      <c r="AY150" s="18" t="s">
        <v>124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131</v>
      </c>
      <c r="BM150" s="216" t="s">
        <v>418</v>
      </c>
    </row>
    <row r="151" s="2" customFormat="1">
      <c r="A151" s="39"/>
      <c r="B151" s="40"/>
      <c r="C151" s="251" t="s">
        <v>289</v>
      </c>
      <c r="D151" s="251" t="s">
        <v>169</v>
      </c>
      <c r="E151" s="252" t="s">
        <v>278</v>
      </c>
      <c r="F151" s="253" t="s">
        <v>279</v>
      </c>
      <c r="G151" s="254" t="s">
        <v>194</v>
      </c>
      <c r="H151" s="255">
        <v>1</v>
      </c>
      <c r="I151" s="256"/>
      <c r="J151" s="257">
        <f>ROUND(I151*H151,2)</f>
        <v>0</v>
      </c>
      <c r="K151" s="253" t="s">
        <v>130</v>
      </c>
      <c r="L151" s="258"/>
      <c r="M151" s="259" t="s">
        <v>19</v>
      </c>
      <c r="N151" s="260" t="s">
        <v>42</v>
      </c>
      <c r="O151" s="85"/>
      <c r="P151" s="214">
        <f>O151*H151</f>
        <v>0</v>
      </c>
      <c r="Q151" s="214">
        <v>0.0027000000000000001</v>
      </c>
      <c r="R151" s="214">
        <f>Q151*H151</f>
        <v>0.0027000000000000001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168</v>
      </c>
      <c r="AT151" s="216" t="s">
        <v>169</v>
      </c>
      <c r="AU151" s="216" t="s">
        <v>81</v>
      </c>
      <c r="AY151" s="18" t="s">
        <v>124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131</v>
      </c>
      <c r="BM151" s="216" t="s">
        <v>419</v>
      </c>
    </row>
    <row r="152" s="2" customFormat="1">
      <c r="A152" s="39"/>
      <c r="B152" s="40"/>
      <c r="C152" s="205" t="s">
        <v>311</v>
      </c>
      <c r="D152" s="205" t="s">
        <v>126</v>
      </c>
      <c r="E152" s="206" t="s">
        <v>282</v>
      </c>
      <c r="F152" s="207" t="s">
        <v>283</v>
      </c>
      <c r="G152" s="208" t="s">
        <v>206</v>
      </c>
      <c r="H152" s="209">
        <v>67.400000000000006</v>
      </c>
      <c r="I152" s="210"/>
      <c r="J152" s="211">
        <f>ROUND(I152*H152,2)</f>
        <v>0</v>
      </c>
      <c r="K152" s="207" t="s">
        <v>130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131</v>
      </c>
      <c r="AT152" s="216" t="s">
        <v>126</v>
      </c>
      <c r="AU152" s="216" t="s">
        <v>81</v>
      </c>
      <c r="AY152" s="18" t="s">
        <v>124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131</v>
      </c>
      <c r="BM152" s="216" t="s">
        <v>420</v>
      </c>
    </row>
    <row r="153" s="2" customFormat="1" ht="16.5" customHeight="1">
      <c r="A153" s="39"/>
      <c r="B153" s="40"/>
      <c r="C153" s="205" t="s">
        <v>305</v>
      </c>
      <c r="D153" s="205" t="s">
        <v>126</v>
      </c>
      <c r="E153" s="206" t="s">
        <v>286</v>
      </c>
      <c r="F153" s="207" t="s">
        <v>287</v>
      </c>
      <c r="G153" s="208" t="s">
        <v>206</v>
      </c>
      <c r="H153" s="209">
        <v>341.57999999999998</v>
      </c>
      <c r="I153" s="210"/>
      <c r="J153" s="211">
        <f>ROUND(I153*H153,2)</f>
        <v>0</v>
      </c>
      <c r="K153" s="207" t="s">
        <v>130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131</v>
      </c>
      <c r="AT153" s="216" t="s">
        <v>126</v>
      </c>
      <c r="AU153" s="216" t="s">
        <v>81</v>
      </c>
      <c r="AY153" s="18" t="s">
        <v>124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131</v>
      </c>
      <c r="BM153" s="216" t="s">
        <v>421</v>
      </c>
    </row>
    <row r="154" s="14" customFormat="1">
      <c r="A154" s="14"/>
      <c r="B154" s="229"/>
      <c r="C154" s="230"/>
      <c r="D154" s="220" t="s">
        <v>133</v>
      </c>
      <c r="E154" s="231" t="s">
        <v>19</v>
      </c>
      <c r="F154" s="232" t="s">
        <v>422</v>
      </c>
      <c r="G154" s="230"/>
      <c r="H154" s="233">
        <v>341.57999999999998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39" t="s">
        <v>133</v>
      </c>
      <c r="AU154" s="239" t="s">
        <v>81</v>
      </c>
      <c r="AV154" s="14" t="s">
        <v>81</v>
      </c>
      <c r="AW154" s="14" t="s">
        <v>33</v>
      </c>
      <c r="AX154" s="14" t="s">
        <v>79</v>
      </c>
      <c r="AY154" s="239" t="s">
        <v>124</v>
      </c>
    </row>
    <row r="155" s="2" customFormat="1">
      <c r="A155" s="39"/>
      <c r="B155" s="40"/>
      <c r="C155" s="205" t="s">
        <v>315</v>
      </c>
      <c r="D155" s="205" t="s">
        <v>126</v>
      </c>
      <c r="E155" s="206" t="s">
        <v>423</v>
      </c>
      <c r="F155" s="207" t="s">
        <v>424</v>
      </c>
      <c r="G155" s="208" t="s">
        <v>206</v>
      </c>
      <c r="H155" s="209">
        <v>274.18000000000001</v>
      </c>
      <c r="I155" s="210"/>
      <c r="J155" s="211">
        <f>ROUND(I155*H155,2)</f>
        <v>0</v>
      </c>
      <c r="K155" s="207" t="s">
        <v>130</v>
      </c>
      <c r="L155" s="45"/>
      <c r="M155" s="212" t="s">
        <v>19</v>
      </c>
      <c r="N155" s="213" t="s">
        <v>42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131</v>
      </c>
      <c r="AT155" s="216" t="s">
        <v>126</v>
      </c>
      <c r="AU155" s="216" t="s">
        <v>81</v>
      </c>
      <c r="AY155" s="18" t="s">
        <v>124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131</v>
      </c>
      <c r="BM155" s="216" t="s">
        <v>425</v>
      </c>
    </row>
    <row r="156" s="2" customFormat="1">
      <c r="A156" s="39"/>
      <c r="B156" s="40"/>
      <c r="C156" s="205" t="s">
        <v>426</v>
      </c>
      <c r="D156" s="205" t="s">
        <v>126</v>
      </c>
      <c r="E156" s="206" t="s">
        <v>290</v>
      </c>
      <c r="F156" s="207" t="s">
        <v>291</v>
      </c>
      <c r="G156" s="208" t="s">
        <v>194</v>
      </c>
      <c r="H156" s="209">
        <v>2</v>
      </c>
      <c r="I156" s="210"/>
      <c r="J156" s="211">
        <f>ROUND(I156*H156,2)</f>
        <v>0</v>
      </c>
      <c r="K156" s="207" t="s">
        <v>130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0.45937</v>
      </c>
      <c r="R156" s="214">
        <f>Q156*H156</f>
        <v>0.91874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131</v>
      </c>
      <c r="AT156" s="216" t="s">
        <v>126</v>
      </c>
      <c r="AU156" s="216" t="s">
        <v>81</v>
      </c>
      <c r="AY156" s="18" t="s">
        <v>124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131</v>
      </c>
      <c r="BM156" s="216" t="s">
        <v>427</v>
      </c>
    </row>
    <row r="157" s="2" customFormat="1" ht="16.5" customHeight="1">
      <c r="A157" s="39"/>
      <c r="B157" s="40"/>
      <c r="C157" s="205" t="s">
        <v>428</v>
      </c>
      <c r="D157" s="205" t="s">
        <v>126</v>
      </c>
      <c r="E157" s="206" t="s">
        <v>429</v>
      </c>
      <c r="F157" s="207" t="s">
        <v>430</v>
      </c>
      <c r="G157" s="208" t="s">
        <v>194</v>
      </c>
      <c r="H157" s="209">
        <v>1</v>
      </c>
      <c r="I157" s="210"/>
      <c r="J157" s="211">
        <f>ROUND(I157*H157,2)</f>
        <v>0</v>
      </c>
      <c r="K157" s="207" t="s">
        <v>130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131</v>
      </c>
      <c r="AT157" s="216" t="s">
        <v>126</v>
      </c>
      <c r="AU157" s="216" t="s">
        <v>81</v>
      </c>
      <c r="AY157" s="18" t="s">
        <v>124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131</v>
      </c>
      <c r="BM157" s="216" t="s">
        <v>431</v>
      </c>
    </row>
    <row r="158" s="2" customFormat="1">
      <c r="A158" s="39"/>
      <c r="B158" s="40"/>
      <c r="C158" s="251" t="s">
        <v>432</v>
      </c>
      <c r="D158" s="251" t="s">
        <v>169</v>
      </c>
      <c r="E158" s="252" t="s">
        <v>433</v>
      </c>
      <c r="F158" s="253" t="s">
        <v>434</v>
      </c>
      <c r="G158" s="254" t="s">
        <v>194</v>
      </c>
      <c r="H158" s="255">
        <v>1</v>
      </c>
      <c r="I158" s="256"/>
      <c r="J158" s="257">
        <f>ROUND(I158*H158,2)</f>
        <v>0</v>
      </c>
      <c r="K158" s="253" t="s">
        <v>130</v>
      </c>
      <c r="L158" s="258"/>
      <c r="M158" s="259" t="s">
        <v>19</v>
      </c>
      <c r="N158" s="260" t="s">
        <v>42</v>
      </c>
      <c r="O158" s="85"/>
      <c r="P158" s="214">
        <f>O158*H158</f>
        <v>0</v>
      </c>
      <c r="Q158" s="214">
        <v>0.014</v>
      </c>
      <c r="R158" s="214">
        <f>Q158*H158</f>
        <v>0.014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168</v>
      </c>
      <c r="AT158" s="216" t="s">
        <v>169</v>
      </c>
      <c r="AU158" s="216" t="s">
        <v>81</v>
      </c>
      <c r="AY158" s="18" t="s">
        <v>124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131</v>
      </c>
      <c r="BM158" s="216" t="s">
        <v>435</v>
      </c>
    </row>
    <row r="159" s="2" customFormat="1">
      <c r="A159" s="39"/>
      <c r="B159" s="40"/>
      <c r="C159" s="251" t="s">
        <v>436</v>
      </c>
      <c r="D159" s="251" t="s">
        <v>169</v>
      </c>
      <c r="E159" s="252" t="s">
        <v>437</v>
      </c>
      <c r="F159" s="253" t="s">
        <v>438</v>
      </c>
      <c r="G159" s="254" t="s">
        <v>194</v>
      </c>
      <c r="H159" s="255">
        <v>1</v>
      </c>
      <c r="I159" s="256"/>
      <c r="J159" s="257">
        <f>ROUND(I159*H159,2)</f>
        <v>0</v>
      </c>
      <c r="K159" s="253" t="s">
        <v>130</v>
      </c>
      <c r="L159" s="258"/>
      <c r="M159" s="259" t="s">
        <v>19</v>
      </c>
      <c r="N159" s="260" t="s">
        <v>42</v>
      </c>
      <c r="O159" s="85"/>
      <c r="P159" s="214">
        <f>O159*H159</f>
        <v>0</v>
      </c>
      <c r="Q159" s="214">
        <v>0.0019</v>
      </c>
      <c r="R159" s="214">
        <f>Q159*H159</f>
        <v>0.0019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168</v>
      </c>
      <c r="AT159" s="216" t="s">
        <v>169</v>
      </c>
      <c r="AU159" s="216" t="s">
        <v>81</v>
      </c>
      <c r="AY159" s="18" t="s">
        <v>124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131</v>
      </c>
      <c r="BM159" s="216" t="s">
        <v>439</v>
      </c>
    </row>
    <row r="160" s="2" customFormat="1" ht="16.5" customHeight="1">
      <c r="A160" s="39"/>
      <c r="B160" s="40"/>
      <c r="C160" s="205" t="s">
        <v>440</v>
      </c>
      <c r="D160" s="205" t="s">
        <v>126</v>
      </c>
      <c r="E160" s="206" t="s">
        <v>294</v>
      </c>
      <c r="F160" s="207" t="s">
        <v>295</v>
      </c>
      <c r="G160" s="208" t="s">
        <v>194</v>
      </c>
      <c r="H160" s="209">
        <v>13</v>
      </c>
      <c r="I160" s="210"/>
      <c r="J160" s="211">
        <f>ROUND(I160*H160,2)</f>
        <v>0</v>
      </c>
      <c r="K160" s="207" t="s">
        <v>130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0.12303</v>
      </c>
      <c r="R160" s="214">
        <f>Q160*H160</f>
        <v>1.5993900000000001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131</v>
      </c>
      <c r="AT160" s="216" t="s">
        <v>126</v>
      </c>
      <c r="AU160" s="216" t="s">
        <v>81</v>
      </c>
      <c r="AY160" s="18" t="s">
        <v>124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131</v>
      </c>
      <c r="BM160" s="216" t="s">
        <v>441</v>
      </c>
    </row>
    <row r="161" s="2" customFormat="1">
      <c r="A161" s="39"/>
      <c r="B161" s="40"/>
      <c r="C161" s="251" t="s">
        <v>442</v>
      </c>
      <c r="D161" s="251" t="s">
        <v>169</v>
      </c>
      <c r="E161" s="252" t="s">
        <v>298</v>
      </c>
      <c r="F161" s="253" t="s">
        <v>299</v>
      </c>
      <c r="G161" s="254" t="s">
        <v>194</v>
      </c>
      <c r="H161" s="255">
        <v>13</v>
      </c>
      <c r="I161" s="256"/>
      <c r="J161" s="257">
        <f>ROUND(I161*H161,2)</f>
        <v>0</v>
      </c>
      <c r="K161" s="253" t="s">
        <v>130</v>
      </c>
      <c r="L161" s="258"/>
      <c r="M161" s="259" t="s">
        <v>19</v>
      </c>
      <c r="N161" s="260" t="s">
        <v>42</v>
      </c>
      <c r="O161" s="85"/>
      <c r="P161" s="214">
        <f>O161*H161</f>
        <v>0</v>
      </c>
      <c r="Q161" s="214">
        <v>0.013299999999999999</v>
      </c>
      <c r="R161" s="214">
        <f>Q161*H161</f>
        <v>0.1729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168</v>
      </c>
      <c r="AT161" s="216" t="s">
        <v>169</v>
      </c>
      <c r="AU161" s="216" t="s">
        <v>81</v>
      </c>
      <c r="AY161" s="18" t="s">
        <v>124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131</v>
      </c>
      <c r="BM161" s="216" t="s">
        <v>443</v>
      </c>
    </row>
    <row r="162" s="2" customFormat="1">
      <c r="A162" s="39"/>
      <c r="B162" s="40"/>
      <c r="C162" s="251" t="s">
        <v>444</v>
      </c>
      <c r="D162" s="251" t="s">
        <v>169</v>
      </c>
      <c r="E162" s="252" t="s">
        <v>302</v>
      </c>
      <c r="F162" s="253" t="s">
        <v>303</v>
      </c>
      <c r="G162" s="254" t="s">
        <v>194</v>
      </c>
      <c r="H162" s="255">
        <v>13</v>
      </c>
      <c r="I162" s="256"/>
      <c r="J162" s="257">
        <f>ROUND(I162*H162,2)</f>
        <v>0</v>
      </c>
      <c r="K162" s="253" t="s">
        <v>130</v>
      </c>
      <c r="L162" s="258"/>
      <c r="M162" s="259" t="s">
        <v>19</v>
      </c>
      <c r="N162" s="260" t="s">
        <v>42</v>
      </c>
      <c r="O162" s="85"/>
      <c r="P162" s="214">
        <f>O162*H162</f>
        <v>0</v>
      </c>
      <c r="Q162" s="214">
        <v>0.00089999999999999998</v>
      </c>
      <c r="R162" s="214">
        <f>Q162*H162</f>
        <v>0.0117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168</v>
      </c>
      <c r="AT162" s="216" t="s">
        <v>169</v>
      </c>
      <c r="AU162" s="216" t="s">
        <v>81</v>
      </c>
      <c r="AY162" s="18" t="s">
        <v>124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131</v>
      </c>
      <c r="BM162" s="216" t="s">
        <v>445</v>
      </c>
    </row>
    <row r="163" s="2" customFormat="1" ht="33" customHeight="1">
      <c r="A163" s="39"/>
      <c r="B163" s="40"/>
      <c r="C163" s="205" t="s">
        <v>446</v>
      </c>
      <c r="D163" s="205" t="s">
        <v>126</v>
      </c>
      <c r="E163" s="206" t="s">
        <v>306</v>
      </c>
      <c r="F163" s="207" t="s">
        <v>307</v>
      </c>
      <c r="G163" s="208" t="s">
        <v>194</v>
      </c>
      <c r="H163" s="209">
        <v>14</v>
      </c>
      <c r="I163" s="210"/>
      <c r="J163" s="211">
        <f>ROUND(I163*H163,2)</f>
        <v>0</v>
      </c>
      <c r="K163" s="207" t="s">
        <v>130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0.00016000000000000001</v>
      </c>
      <c r="R163" s="214">
        <f>Q163*H163</f>
        <v>0.0022400000000000002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131</v>
      </c>
      <c r="AT163" s="216" t="s">
        <v>126</v>
      </c>
      <c r="AU163" s="216" t="s">
        <v>81</v>
      </c>
      <c r="AY163" s="18" t="s">
        <v>124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131</v>
      </c>
      <c r="BM163" s="216" t="s">
        <v>447</v>
      </c>
    </row>
    <row r="164" s="13" customFormat="1">
      <c r="A164" s="13"/>
      <c r="B164" s="218"/>
      <c r="C164" s="219"/>
      <c r="D164" s="220" t="s">
        <v>133</v>
      </c>
      <c r="E164" s="221" t="s">
        <v>19</v>
      </c>
      <c r="F164" s="222" t="s">
        <v>448</v>
      </c>
      <c r="G164" s="219"/>
      <c r="H164" s="221" t="s">
        <v>19</v>
      </c>
      <c r="I164" s="223"/>
      <c r="J164" s="219"/>
      <c r="K164" s="219"/>
      <c r="L164" s="224"/>
      <c r="M164" s="225"/>
      <c r="N164" s="226"/>
      <c r="O164" s="226"/>
      <c r="P164" s="226"/>
      <c r="Q164" s="226"/>
      <c r="R164" s="226"/>
      <c r="S164" s="226"/>
      <c r="T164" s="22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8" t="s">
        <v>133</v>
      </c>
      <c r="AU164" s="228" t="s">
        <v>81</v>
      </c>
      <c r="AV164" s="13" t="s">
        <v>79</v>
      </c>
      <c r="AW164" s="13" t="s">
        <v>33</v>
      </c>
      <c r="AX164" s="13" t="s">
        <v>71</v>
      </c>
      <c r="AY164" s="228" t="s">
        <v>124</v>
      </c>
    </row>
    <row r="165" s="14" customFormat="1">
      <c r="A165" s="14"/>
      <c r="B165" s="229"/>
      <c r="C165" s="230"/>
      <c r="D165" s="220" t="s">
        <v>133</v>
      </c>
      <c r="E165" s="231" t="s">
        <v>19</v>
      </c>
      <c r="F165" s="232" t="s">
        <v>449</v>
      </c>
      <c r="G165" s="230"/>
      <c r="H165" s="233">
        <v>14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9" t="s">
        <v>133</v>
      </c>
      <c r="AU165" s="239" t="s">
        <v>81</v>
      </c>
      <c r="AV165" s="14" t="s">
        <v>81</v>
      </c>
      <c r="AW165" s="14" t="s">
        <v>33</v>
      </c>
      <c r="AX165" s="14" t="s">
        <v>79</v>
      </c>
      <c r="AY165" s="239" t="s">
        <v>124</v>
      </c>
    </row>
    <row r="166" s="2" customFormat="1" ht="16.5" customHeight="1">
      <c r="A166" s="39"/>
      <c r="B166" s="40"/>
      <c r="C166" s="205" t="s">
        <v>450</v>
      </c>
      <c r="D166" s="205" t="s">
        <v>126</v>
      </c>
      <c r="E166" s="206" t="s">
        <v>312</v>
      </c>
      <c r="F166" s="207" t="s">
        <v>313</v>
      </c>
      <c r="G166" s="208" t="s">
        <v>206</v>
      </c>
      <c r="H166" s="209">
        <v>341.57999999999998</v>
      </c>
      <c r="I166" s="210"/>
      <c r="J166" s="211">
        <f>ROUND(I166*H166,2)</f>
        <v>0</v>
      </c>
      <c r="K166" s="207" t="s">
        <v>130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0.00019000000000000001</v>
      </c>
      <c r="R166" s="214">
        <f>Q166*H166</f>
        <v>0.064900200000000005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131</v>
      </c>
      <c r="AT166" s="216" t="s">
        <v>126</v>
      </c>
      <c r="AU166" s="216" t="s">
        <v>81</v>
      </c>
      <c r="AY166" s="18" t="s">
        <v>124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131</v>
      </c>
      <c r="BM166" s="216" t="s">
        <v>451</v>
      </c>
    </row>
    <row r="167" s="2" customFormat="1" ht="21.75" customHeight="1">
      <c r="A167" s="39"/>
      <c r="B167" s="40"/>
      <c r="C167" s="205" t="s">
        <v>452</v>
      </c>
      <c r="D167" s="205" t="s">
        <v>126</v>
      </c>
      <c r="E167" s="206" t="s">
        <v>316</v>
      </c>
      <c r="F167" s="207" t="s">
        <v>317</v>
      </c>
      <c r="G167" s="208" t="s">
        <v>206</v>
      </c>
      <c r="H167" s="209">
        <v>341.57999999999998</v>
      </c>
      <c r="I167" s="210"/>
      <c r="J167" s="211">
        <f>ROUND(I167*H167,2)</f>
        <v>0</v>
      </c>
      <c r="K167" s="207" t="s">
        <v>130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6.9999999999999994E-05</v>
      </c>
      <c r="R167" s="214">
        <f>Q167*H167</f>
        <v>0.023910599999999997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131</v>
      </c>
      <c r="AT167" s="216" t="s">
        <v>126</v>
      </c>
      <c r="AU167" s="216" t="s">
        <v>81</v>
      </c>
      <c r="AY167" s="18" t="s">
        <v>124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131</v>
      </c>
      <c r="BM167" s="216" t="s">
        <v>453</v>
      </c>
    </row>
    <row r="168" s="12" customFormat="1" ht="22.8" customHeight="1">
      <c r="A168" s="12"/>
      <c r="B168" s="189"/>
      <c r="C168" s="190"/>
      <c r="D168" s="191" t="s">
        <v>70</v>
      </c>
      <c r="E168" s="203" t="s">
        <v>319</v>
      </c>
      <c r="F168" s="203" t="s">
        <v>320</v>
      </c>
      <c r="G168" s="190"/>
      <c r="H168" s="190"/>
      <c r="I168" s="193"/>
      <c r="J168" s="204">
        <f>BK168</f>
        <v>0</v>
      </c>
      <c r="K168" s="190"/>
      <c r="L168" s="195"/>
      <c r="M168" s="196"/>
      <c r="N168" s="197"/>
      <c r="O168" s="197"/>
      <c r="P168" s="198">
        <f>P169</f>
        <v>0</v>
      </c>
      <c r="Q168" s="197"/>
      <c r="R168" s="198">
        <f>R169</f>
        <v>0</v>
      </c>
      <c r="S168" s="197"/>
      <c r="T168" s="199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0" t="s">
        <v>79</v>
      </c>
      <c r="AT168" s="201" t="s">
        <v>70</v>
      </c>
      <c r="AU168" s="201" t="s">
        <v>79</v>
      </c>
      <c r="AY168" s="200" t="s">
        <v>124</v>
      </c>
      <c r="BK168" s="202">
        <f>BK169</f>
        <v>0</v>
      </c>
    </row>
    <row r="169" s="2" customFormat="1">
      <c r="A169" s="39"/>
      <c r="B169" s="40"/>
      <c r="C169" s="205" t="s">
        <v>454</v>
      </c>
      <c r="D169" s="205" t="s">
        <v>126</v>
      </c>
      <c r="E169" s="206" t="s">
        <v>322</v>
      </c>
      <c r="F169" s="207" t="s">
        <v>323</v>
      </c>
      <c r="G169" s="208" t="s">
        <v>149</v>
      </c>
      <c r="H169" s="209">
        <v>3.1019999999999999</v>
      </c>
      <c r="I169" s="210"/>
      <c r="J169" s="211">
        <f>ROUND(I169*H169,2)</f>
        <v>0</v>
      </c>
      <c r="K169" s="207" t="s">
        <v>130</v>
      </c>
      <c r="L169" s="45"/>
      <c r="M169" s="261" t="s">
        <v>19</v>
      </c>
      <c r="N169" s="262" t="s">
        <v>42</v>
      </c>
      <c r="O169" s="263"/>
      <c r="P169" s="264">
        <f>O169*H169</f>
        <v>0</v>
      </c>
      <c r="Q169" s="264">
        <v>0</v>
      </c>
      <c r="R169" s="264">
        <f>Q169*H169</f>
        <v>0</v>
      </c>
      <c r="S169" s="264">
        <v>0</v>
      </c>
      <c r="T169" s="26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131</v>
      </c>
      <c r="AT169" s="216" t="s">
        <v>126</v>
      </c>
      <c r="AU169" s="216" t="s">
        <v>81</v>
      </c>
      <c r="AY169" s="18" t="s">
        <v>124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131</v>
      </c>
      <c r="BM169" s="216" t="s">
        <v>455</v>
      </c>
    </row>
    <row r="170" s="2" customFormat="1" ht="6.96" customHeight="1">
      <c r="A170" s="39"/>
      <c r="B170" s="60"/>
      <c r="C170" s="61"/>
      <c r="D170" s="61"/>
      <c r="E170" s="61"/>
      <c r="F170" s="61"/>
      <c r="G170" s="61"/>
      <c r="H170" s="61"/>
      <c r="I170" s="61"/>
      <c r="J170" s="61"/>
      <c r="K170" s="61"/>
      <c r="L170" s="45"/>
      <c r="M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</row>
  </sheetData>
  <sheetProtection sheet="1" autoFilter="0" formatColumns="0" formatRows="0" objects="1" scenarios="1" spinCount="100000" saltValue="qvJRAeOBM3sazW17bQMFfcs2eESd6ohqG7rpHd4JsbkXUkiLYi9KwBwSQnAbTeeLpzjK592rTgN6UMbpUy8P1Q==" hashValue="E5pPmUMKeTsK/nImCECO9UENv2fz3as5+bEjXYYy+9jrY6lTRlQNg7X7LRO4wODzh3rd/b+RcZ2Dm5lwC/VIxg==" algorithmName="SHA-512" password="CC35"/>
  <autoFilter ref="C83:K16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SO-04 Rozšíření vodovodu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456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15. 2. 2021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ROUND((SUM(BE87:BE178)),  2)</f>
        <v>0</v>
      </c>
      <c r="G33" s="39"/>
      <c r="H33" s="39"/>
      <c r="I33" s="149">
        <v>0.20999999999999999</v>
      </c>
      <c r="J33" s="148">
        <f>ROUND(((SUM(BE87:BE178))*I33),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ROUND((SUM(BF87:BF178)),  2)</f>
        <v>0</v>
      </c>
      <c r="G34" s="39"/>
      <c r="H34" s="39"/>
      <c r="I34" s="149">
        <v>0.14999999999999999</v>
      </c>
      <c r="J34" s="148">
        <f>ROUND(((SUM(BF87:BF178))*I34),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ROUND((SUM(BG87:BG178)),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ROUND((SUM(BH87:BH178)),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ROUND((SUM(BI87:BI178)),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SO-04 Rozšíření vodovodu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SO-04 Rozšíření vodovodu Řad H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15. 2. 2021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Rotava,Sídliště 721,Rotava</v>
      </c>
      <c r="G54" s="41"/>
      <c r="H54" s="41"/>
      <c r="I54" s="33" t="s">
        <v>31</v>
      </c>
      <c r="J54" s="37" t="str">
        <f>E21</f>
        <v>Štefan Bolvári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Štefan Bolvári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106</v>
      </c>
      <c r="E62" s="175"/>
      <c r="F62" s="175"/>
      <c r="G62" s="175"/>
      <c r="H62" s="175"/>
      <c r="I62" s="175"/>
      <c r="J62" s="176">
        <f>J117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457</v>
      </c>
      <c r="E63" s="175"/>
      <c r="F63" s="175"/>
      <c r="G63" s="175"/>
      <c r="H63" s="175"/>
      <c r="I63" s="175"/>
      <c r="J63" s="176">
        <f>J122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107</v>
      </c>
      <c r="E64" s="175"/>
      <c r="F64" s="175"/>
      <c r="G64" s="175"/>
      <c r="H64" s="175"/>
      <c r="I64" s="175"/>
      <c r="J64" s="176">
        <f>J127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458</v>
      </c>
      <c r="E65" s="175"/>
      <c r="F65" s="175"/>
      <c r="G65" s="175"/>
      <c r="H65" s="175"/>
      <c r="I65" s="175"/>
      <c r="J65" s="176">
        <f>J168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459</v>
      </c>
      <c r="E66" s="175"/>
      <c r="F66" s="175"/>
      <c r="G66" s="175"/>
      <c r="H66" s="175"/>
      <c r="I66" s="175"/>
      <c r="J66" s="176">
        <f>J170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108</v>
      </c>
      <c r="E67" s="175"/>
      <c r="F67" s="175"/>
      <c r="G67" s="175"/>
      <c r="H67" s="175"/>
      <c r="I67" s="175"/>
      <c r="J67" s="176">
        <f>J176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109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SO-04 Rozšíření vodovodu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98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03 - SO-04 Rozšíření vodovodu Řad H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Rotava</v>
      </c>
      <c r="G81" s="41"/>
      <c r="H81" s="41"/>
      <c r="I81" s="33" t="s">
        <v>23</v>
      </c>
      <c r="J81" s="73" t="str">
        <f>IF(J12="","",J12)</f>
        <v>15. 2. 2021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Rotava,Sídliště 721,Rotava</v>
      </c>
      <c r="G83" s="41"/>
      <c r="H83" s="41"/>
      <c r="I83" s="33" t="s">
        <v>31</v>
      </c>
      <c r="J83" s="37" t="str">
        <f>E21</f>
        <v>Štefan Bolvári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Štefan Bolvári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110</v>
      </c>
      <c r="D86" s="181" t="s">
        <v>56</v>
      </c>
      <c r="E86" s="181" t="s">
        <v>52</v>
      </c>
      <c r="F86" s="181" t="s">
        <v>53</v>
      </c>
      <c r="G86" s="181" t="s">
        <v>111</v>
      </c>
      <c r="H86" s="181" t="s">
        <v>112</v>
      </c>
      <c r="I86" s="181" t="s">
        <v>113</v>
      </c>
      <c r="J86" s="181" t="s">
        <v>102</v>
      </c>
      <c r="K86" s="182" t="s">
        <v>114</v>
      </c>
      <c r="L86" s="183"/>
      <c r="M86" s="93" t="s">
        <v>19</v>
      </c>
      <c r="N86" s="94" t="s">
        <v>41</v>
      </c>
      <c r="O86" s="94" t="s">
        <v>115</v>
      </c>
      <c r="P86" s="94" t="s">
        <v>116</v>
      </c>
      <c r="Q86" s="94" t="s">
        <v>117</v>
      </c>
      <c r="R86" s="94" t="s">
        <v>118</v>
      </c>
      <c r="S86" s="94" t="s">
        <v>119</v>
      </c>
      <c r="T86" s="95" t="s">
        <v>120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121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18.35908586</v>
      </c>
      <c r="S87" s="97"/>
      <c r="T87" s="187">
        <f>T88</f>
        <v>13.912199999999999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103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70</v>
      </c>
      <c r="E88" s="192" t="s">
        <v>122</v>
      </c>
      <c r="F88" s="192" t="s">
        <v>123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P89+P117+P122+P127+P168+P170+P176</f>
        <v>0</v>
      </c>
      <c r="Q88" s="197"/>
      <c r="R88" s="198">
        <f>R89+R117+R122+R127+R168+R170+R176</f>
        <v>18.35908586</v>
      </c>
      <c r="S88" s="197"/>
      <c r="T88" s="199">
        <f>T89+T117+T122+T127+T168+T170+T176</f>
        <v>13.912199999999999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71</v>
      </c>
      <c r="AY88" s="200" t="s">
        <v>124</v>
      </c>
      <c r="BK88" s="202">
        <f>BK89+BK117+BK122+BK127+BK168+BK170+BK176</f>
        <v>0</v>
      </c>
    </row>
    <row r="89" s="12" customFormat="1" ht="22.8" customHeight="1">
      <c r="A89" s="12"/>
      <c r="B89" s="189"/>
      <c r="C89" s="190"/>
      <c r="D89" s="191" t="s">
        <v>70</v>
      </c>
      <c r="E89" s="203" t="s">
        <v>79</v>
      </c>
      <c r="F89" s="203" t="s">
        <v>125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SUM(P90:P116)</f>
        <v>0</v>
      </c>
      <c r="Q89" s="197"/>
      <c r="R89" s="198">
        <f>SUM(R90:R116)</f>
        <v>0</v>
      </c>
      <c r="S89" s="197"/>
      <c r="T89" s="199">
        <f>SUM(T90:T116)</f>
        <v>13.912199999999999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79</v>
      </c>
      <c r="AY89" s="200" t="s">
        <v>124</v>
      </c>
      <c r="BK89" s="202">
        <f>SUM(BK90:BK116)</f>
        <v>0</v>
      </c>
    </row>
    <row r="90" s="2" customFormat="1" ht="66.75" customHeight="1">
      <c r="A90" s="39"/>
      <c r="B90" s="40"/>
      <c r="C90" s="205" t="s">
        <v>79</v>
      </c>
      <c r="D90" s="205" t="s">
        <v>126</v>
      </c>
      <c r="E90" s="206" t="s">
        <v>460</v>
      </c>
      <c r="F90" s="207" t="s">
        <v>461</v>
      </c>
      <c r="G90" s="208" t="s">
        <v>188</v>
      </c>
      <c r="H90" s="209">
        <v>11.789999999999999</v>
      </c>
      <c r="I90" s="210"/>
      <c r="J90" s="211">
        <f>ROUND(I90*H90,2)</f>
        <v>0</v>
      </c>
      <c r="K90" s="207" t="s">
        <v>130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0.57999999999999996</v>
      </c>
      <c r="T90" s="215">
        <f>S90*H90</f>
        <v>6.8381999999999987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131</v>
      </c>
      <c r="AT90" s="216" t="s">
        <v>126</v>
      </c>
      <c r="AU90" s="216" t="s">
        <v>81</v>
      </c>
      <c r="AY90" s="18" t="s">
        <v>124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131</v>
      </c>
      <c r="BM90" s="216" t="s">
        <v>462</v>
      </c>
    </row>
    <row r="91" s="13" customFormat="1">
      <c r="A91" s="13"/>
      <c r="B91" s="218"/>
      <c r="C91" s="219"/>
      <c r="D91" s="220" t="s">
        <v>133</v>
      </c>
      <c r="E91" s="221" t="s">
        <v>19</v>
      </c>
      <c r="F91" s="222" t="s">
        <v>165</v>
      </c>
      <c r="G91" s="219"/>
      <c r="H91" s="221" t="s">
        <v>19</v>
      </c>
      <c r="I91" s="223"/>
      <c r="J91" s="219"/>
      <c r="K91" s="219"/>
      <c r="L91" s="224"/>
      <c r="M91" s="225"/>
      <c r="N91" s="226"/>
      <c r="O91" s="226"/>
      <c r="P91" s="226"/>
      <c r="Q91" s="226"/>
      <c r="R91" s="226"/>
      <c r="S91" s="226"/>
      <c r="T91" s="22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8" t="s">
        <v>133</v>
      </c>
      <c r="AU91" s="228" t="s">
        <v>81</v>
      </c>
      <c r="AV91" s="13" t="s">
        <v>79</v>
      </c>
      <c r="AW91" s="13" t="s">
        <v>33</v>
      </c>
      <c r="AX91" s="13" t="s">
        <v>71</v>
      </c>
      <c r="AY91" s="228" t="s">
        <v>124</v>
      </c>
    </row>
    <row r="92" s="14" customFormat="1">
      <c r="A92" s="14"/>
      <c r="B92" s="229"/>
      <c r="C92" s="230"/>
      <c r="D92" s="220" t="s">
        <v>133</v>
      </c>
      <c r="E92" s="231" t="s">
        <v>19</v>
      </c>
      <c r="F92" s="232" t="s">
        <v>463</v>
      </c>
      <c r="G92" s="230"/>
      <c r="H92" s="233">
        <v>11.789999999999999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39" t="s">
        <v>133</v>
      </c>
      <c r="AU92" s="239" t="s">
        <v>81</v>
      </c>
      <c r="AV92" s="14" t="s">
        <v>81</v>
      </c>
      <c r="AW92" s="14" t="s">
        <v>33</v>
      </c>
      <c r="AX92" s="14" t="s">
        <v>79</v>
      </c>
      <c r="AY92" s="239" t="s">
        <v>124</v>
      </c>
    </row>
    <row r="93" s="2" customFormat="1" ht="55.5" customHeight="1">
      <c r="A93" s="39"/>
      <c r="B93" s="40"/>
      <c r="C93" s="205" t="s">
        <v>81</v>
      </c>
      <c r="D93" s="205" t="s">
        <v>126</v>
      </c>
      <c r="E93" s="206" t="s">
        <v>464</v>
      </c>
      <c r="F93" s="207" t="s">
        <v>465</v>
      </c>
      <c r="G93" s="208" t="s">
        <v>188</v>
      </c>
      <c r="H93" s="209">
        <v>15.720000000000001</v>
      </c>
      <c r="I93" s="210"/>
      <c r="J93" s="211">
        <f>ROUND(I93*H93,2)</f>
        <v>0</v>
      </c>
      <c r="K93" s="207" t="s">
        <v>130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0.45000000000000001</v>
      </c>
      <c r="T93" s="215">
        <f>S93*H93</f>
        <v>7.0740000000000007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131</v>
      </c>
      <c r="AT93" s="216" t="s">
        <v>126</v>
      </c>
      <c r="AU93" s="216" t="s">
        <v>81</v>
      </c>
      <c r="AY93" s="18" t="s">
        <v>124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131</v>
      </c>
      <c r="BM93" s="216" t="s">
        <v>466</v>
      </c>
    </row>
    <row r="94" s="14" customFormat="1">
      <c r="A94" s="14"/>
      <c r="B94" s="229"/>
      <c r="C94" s="230"/>
      <c r="D94" s="220" t="s">
        <v>133</v>
      </c>
      <c r="E94" s="231" t="s">
        <v>19</v>
      </c>
      <c r="F94" s="232" t="s">
        <v>467</v>
      </c>
      <c r="G94" s="230"/>
      <c r="H94" s="233">
        <v>15.720000000000001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133</v>
      </c>
      <c r="AU94" s="239" t="s">
        <v>81</v>
      </c>
      <c r="AV94" s="14" t="s">
        <v>81</v>
      </c>
      <c r="AW94" s="14" t="s">
        <v>33</v>
      </c>
      <c r="AX94" s="14" t="s">
        <v>79</v>
      </c>
      <c r="AY94" s="239" t="s">
        <v>124</v>
      </c>
    </row>
    <row r="95" s="2" customFormat="1">
      <c r="A95" s="39"/>
      <c r="B95" s="40"/>
      <c r="C95" s="205" t="s">
        <v>143</v>
      </c>
      <c r="D95" s="205" t="s">
        <v>126</v>
      </c>
      <c r="E95" s="206" t="s">
        <v>127</v>
      </c>
      <c r="F95" s="207" t="s">
        <v>128</v>
      </c>
      <c r="G95" s="208" t="s">
        <v>129</v>
      </c>
      <c r="H95" s="209">
        <v>94.164000000000001</v>
      </c>
      <c r="I95" s="210"/>
      <c r="J95" s="211">
        <f>ROUND(I95*H95,2)</f>
        <v>0</v>
      </c>
      <c r="K95" s="207" t="s">
        <v>130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131</v>
      </c>
      <c r="AT95" s="216" t="s">
        <v>126</v>
      </c>
      <c r="AU95" s="216" t="s">
        <v>81</v>
      </c>
      <c r="AY95" s="18" t="s">
        <v>124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131</v>
      </c>
      <c r="BM95" s="216" t="s">
        <v>468</v>
      </c>
    </row>
    <row r="96" s="13" customFormat="1">
      <c r="A96" s="13"/>
      <c r="B96" s="218"/>
      <c r="C96" s="219"/>
      <c r="D96" s="220" t="s">
        <v>133</v>
      </c>
      <c r="E96" s="221" t="s">
        <v>19</v>
      </c>
      <c r="F96" s="222" t="s">
        <v>469</v>
      </c>
      <c r="G96" s="219"/>
      <c r="H96" s="221" t="s">
        <v>19</v>
      </c>
      <c r="I96" s="223"/>
      <c r="J96" s="219"/>
      <c r="K96" s="219"/>
      <c r="L96" s="224"/>
      <c r="M96" s="225"/>
      <c r="N96" s="226"/>
      <c r="O96" s="226"/>
      <c r="P96" s="226"/>
      <c r="Q96" s="226"/>
      <c r="R96" s="226"/>
      <c r="S96" s="226"/>
      <c r="T96" s="22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8" t="s">
        <v>133</v>
      </c>
      <c r="AU96" s="228" t="s">
        <v>81</v>
      </c>
      <c r="AV96" s="13" t="s">
        <v>79</v>
      </c>
      <c r="AW96" s="13" t="s">
        <v>33</v>
      </c>
      <c r="AX96" s="13" t="s">
        <v>71</v>
      </c>
      <c r="AY96" s="228" t="s">
        <v>124</v>
      </c>
    </row>
    <row r="97" s="14" customFormat="1">
      <c r="A97" s="14"/>
      <c r="B97" s="229"/>
      <c r="C97" s="230"/>
      <c r="D97" s="220" t="s">
        <v>133</v>
      </c>
      <c r="E97" s="231" t="s">
        <v>19</v>
      </c>
      <c r="F97" s="232" t="s">
        <v>470</v>
      </c>
      <c r="G97" s="230"/>
      <c r="H97" s="233">
        <v>18.864000000000001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133</v>
      </c>
      <c r="AU97" s="239" t="s">
        <v>81</v>
      </c>
      <c r="AV97" s="14" t="s">
        <v>81</v>
      </c>
      <c r="AW97" s="14" t="s">
        <v>33</v>
      </c>
      <c r="AX97" s="14" t="s">
        <v>71</v>
      </c>
      <c r="AY97" s="239" t="s">
        <v>124</v>
      </c>
    </row>
    <row r="98" s="13" customFormat="1">
      <c r="A98" s="13"/>
      <c r="B98" s="218"/>
      <c r="C98" s="219"/>
      <c r="D98" s="220" t="s">
        <v>133</v>
      </c>
      <c r="E98" s="221" t="s">
        <v>19</v>
      </c>
      <c r="F98" s="222" t="s">
        <v>471</v>
      </c>
      <c r="G98" s="219"/>
      <c r="H98" s="221" t="s">
        <v>19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8" t="s">
        <v>133</v>
      </c>
      <c r="AU98" s="228" t="s">
        <v>81</v>
      </c>
      <c r="AV98" s="13" t="s">
        <v>79</v>
      </c>
      <c r="AW98" s="13" t="s">
        <v>33</v>
      </c>
      <c r="AX98" s="13" t="s">
        <v>71</v>
      </c>
      <c r="AY98" s="228" t="s">
        <v>124</v>
      </c>
    </row>
    <row r="99" s="14" customFormat="1">
      <c r="A99" s="14"/>
      <c r="B99" s="229"/>
      <c r="C99" s="230"/>
      <c r="D99" s="220" t="s">
        <v>133</v>
      </c>
      <c r="E99" s="231" t="s">
        <v>19</v>
      </c>
      <c r="F99" s="232" t="s">
        <v>472</v>
      </c>
      <c r="G99" s="230"/>
      <c r="H99" s="233">
        <v>75.299999999999997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9" t="s">
        <v>133</v>
      </c>
      <c r="AU99" s="239" t="s">
        <v>81</v>
      </c>
      <c r="AV99" s="14" t="s">
        <v>81</v>
      </c>
      <c r="AW99" s="14" t="s">
        <v>33</v>
      </c>
      <c r="AX99" s="14" t="s">
        <v>71</v>
      </c>
      <c r="AY99" s="239" t="s">
        <v>124</v>
      </c>
    </row>
    <row r="100" s="15" customFormat="1">
      <c r="A100" s="15"/>
      <c r="B100" s="240"/>
      <c r="C100" s="241"/>
      <c r="D100" s="220" t="s">
        <v>133</v>
      </c>
      <c r="E100" s="242" t="s">
        <v>19</v>
      </c>
      <c r="F100" s="243" t="s">
        <v>138</v>
      </c>
      <c r="G100" s="241"/>
      <c r="H100" s="244">
        <v>94.164000000000001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0" t="s">
        <v>133</v>
      </c>
      <c r="AU100" s="250" t="s">
        <v>81</v>
      </c>
      <c r="AV100" s="15" t="s">
        <v>131</v>
      </c>
      <c r="AW100" s="15" t="s">
        <v>33</v>
      </c>
      <c r="AX100" s="15" t="s">
        <v>79</v>
      </c>
      <c r="AY100" s="250" t="s">
        <v>124</v>
      </c>
    </row>
    <row r="101" s="2" customFormat="1">
      <c r="A101" s="39"/>
      <c r="B101" s="40"/>
      <c r="C101" s="205" t="s">
        <v>131</v>
      </c>
      <c r="D101" s="205" t="s">
        <v>126</v>
      </c>
      <c r="E101" s="206" t="s">
        <v>334</v>
      </c>
      <c r="F101" s="207" t="s">
        <v>335</v>
      </c>
      <c r="G101" s="208" t="s">
        <v>129</v>
      </c>
      <c r="H101" s="209">
        <v>2</v>
      </c>
      <c r="I101" s="210"/>
      <c r="J101" s="211">
        <f>ROUND(I101*H101,2)</f>
        <v>0</v>
      </c>
      <c r="K101" s="207" t="s">
        <v>130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131</v>
      </c>
      <c r="AT101" s="216" t="s">
        <v>126</v>
      </c>
      <c r="AU101" s="216" t="s">
        <v>81</v>
      </c>
      <c r="AY101" s="18" t="s">
        <v>124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131</v>
      </c>
      <c r="BM101" s="216" t="s">
        <v>473</v>
      </c>
    </row>
    <row r="102" s="2" customFormat="1">
      <c r="A102" s="39"/>
      <c r="B102" s="40"/>
      <c r="C102" s="205" t="s">
        <v>152</v>
      </c>
      <c r="D102" s="205" t="s">
        <v>126</v>
      </c>
      <c r="E102" s="206" t="s">
        <v>139</v>
      </c>
      <c r="F102" s="207" t="s">
        <v>140</v>
      </c>
      <c r="G102" s="208" t="s">
        <v>129</v>
      </c>
      <c r="H102" s="209">
        <v>26.030000000000001</v>
      </c>
      <c r="I102" s="210"/>
      <c r="J102" s="211">
        <f>ROUND(I102*H102,2)</f>
        <v>0</v>
      </c>
      <c r="K102" s="207" t="s">
        <v>130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131</v>
      </c>
      <c r="AT102" s="216" t="s">
        <v>126</v>
      </c>
      <c r="AU102" s="216" t="s">
        <v>81</v>
      </c>
      <c r="AY102" s="18" t="s">
        <v>124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131</v>
      </c>
      <c r="BM102" s="216" t="s">
        <v>474</v>
      </c>
    </row>
    <row r="103" s="14" customFormat="1">
      <c r="A103" s="14"/>
      <c r="B103" s="229"/>
      <c r="C103" s="230"/>
      <c r="D103" s="220" t="s">
        <v>133</v>
      </c>
      <c r="E103" s="231" t="s">
        <v>19</v>
      </c>
      <c r="F103" s="232" t="s">
        <v>475</v>
      </c>
      <c r="G103" s="230"/>
      <c r="H103" s="233">
        <v>26.030000000000001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9" t="s">
        <v>133</v>
      </c>
      <c r="AU103" s="239" t="s">
        <v>81</v>
      </c>
      <c r="AV103" s="14" t="s">
        <v>81</v>
      </c>
      <c r="AW103" s="14" t="s">
        <v>33</v>
      </c>
      <c r="AX103" s="14" t="s">
        <v>79</v>
      </c>
      <c r="AY103" s="239" t="s">
        <v>124</v>
      </c>
    </row>
    <row r="104" s="2" customFormat="1" ht="44.25" customHeight="1">
      <c r="A104" s="39"/>
      <c r="B104" s="40"/>
      <c r="C104" s="205" t="s">
        <v>156</v>
      </c>
      <c r="D104" s="205" t="s">
        <v>126</v>
      </c>
      <c r="E104" s="206" t="s">
        <v>144</v>
      </c>
      <c r="F104" s="207" t="s">
        <v>145</v>
      </c>
      <c r="G104" s="208" t="s">
        <v>129</v>
      </c>
      <c r="H104" s="209">
        <v>26.030000000000001</v>
      </c>
      <c r="I104" s="210"/>
      <c r="J104" s="211">
        <f>ROUND(I104*H104,2)</f>
        <v>0</v>
      </c>
      <c r="K104" s="207" t="s">
        <v>130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131</v>
      </c>
      <c r="AT104" s="216" t="s">
        <v>126</v>
      </c>
      <c r="AU104" s="216" t="s">
        <v>81</v>
      </c>
      <c r="AY104" s="18" t="s">
        <v>124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131</v>
      </c>
      <c r="BM104" s="216" t="s">
        <v>476</v>
      </c>
    </row>
    <row r="105" s="2" customFormat="1" ht="44.25" customHeight="1">
      <c r="A105" s="39"/>
      <c r="B105" s="40"/>
      <c r="C105" s="205" t="s">
        <v>161</v>
      </c>
      <c r="D105" s="205" t="s">
        <v>126</v>
      </c>
      <c r="E105" s="206" t="s">
        <v>147</v>
      </c>
      <c r="F105" s="207" t="s">
        <v>148</v>
      </c>
      <c r="G105" s="208" t="s">
        <v>149</v>
      </c>
      <c r="H105" s="209">
        <v>52.060000000000002</v>
      </c>
      <c r="I105" s="210"/>
      <c r="J105" s="211">
        <f>ROUND(I105*H105,2)</f>
        <v>0</v>
      </c>
      <c r="K105" s="207" t="s">
        <v>130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131</v>
      </c>
      <c r="AT105" s="216" t="s">
        <v>126</v>
      </c>
      <c r="AU105" s="216" t="s">
        <v>81</v>
      </c>
      <c r="AY105" s="18" t="s">
        <v>124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131</v>
      </c>
      <c r="BM105" s="216" t="s">
        <v>477</v>
      </c>
    </row>
    <row r="106" s="2" customFormat="1">
      <c r="A106" s="39"/>
      <c r="B106" s="40"/>
      <c r="C106" s="205" t="s">
        <v>168</v>
      </c>
      <c r="D106" s="205" t="s">
        <v>126</v>
      </c>
      <c r="E106" s="206" t="s">
        <v>153</v>
      </c>
      <c r="F106" s="207" t="s">
        <v>154</v>
      </c>
      <c r="G106" s="208" t="s">
        <v>129</v>
      </c>
      <c r="H106" s="209">
        <v>26.030000000000001</v>
      </c>
      <c r="I106" s="210"/>
      <c r="J106" s="211">
        <f>ROUND(I106*H106,2)</f>
        <v>0</v>
      </c>
      <c r="K106" s="207" t="s">
        <v>130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131</v>
      </c>
      <c r="AT106" s="216" t="s">
        <v>126</v>
      </c>
      <c r="AU106" s="216" t="s">
        <v>81</v>
      </c>
      <c r="AY106" s="18" t="s">
        <v>124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131</v>
      </c>
      <c r="BM106" s="216" t="s">
        <v>478</v>
      </c>
    </row>
    <row r="107" s="2" customFormat="1" ht="44.25" customHeight="1">
      <c r="A107" s="39"/>
      <c r="B107" s="40"/>
      <c r="C107" s="205" t="s">
        <v>174</v>
      </c>
      <c r="D107" s="205" t="s">
        <v>126</v>
      </c>
      <c r="E107" s="206" t="s">
        <v>157</v>
      </c>
      <c r="F107" s="207" t="s">
        <v>158</v>
      </c>
      <c r="G107" s="208" t="s">
        <v>129</v>
      </c>
      <c r="H107" s="209">
        <v>68.129999999999995</v>
      </c>
      <c r="I107" s="210"/>
      <c r="J107" s="211">
        <f>ROUND(I107*H107,2)</f>
        <v>0</v>
      </c>
      <c r="K107" s="207" t="s">
        <v>130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131</v>
      </c>
      <c r="AT107" s="216" t="s">
        <v>126</v>
      </c>
      <c r="AU107" s="216" t="s">
        <v>81</v>
      </c>
      <c r="AY107" s="18" t="s">
        <v>124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131</v>
      </c>
      <c r="BM107" s="216" t="s">
        <v>479</v>
      </c>
    </row>
    <row r="108" s="14" customFormat="1">
      <c r="A108" s="14"/>
      <c r="B108" s="229"/>
      <c r="C108" s="230"/>
      <c r="D108" s="220" t="s">
        <v>133</v>
      </c>
      <c r="E108" s="231" t="s">
        <v>19</v>
      </c>
      <c r="F108" s="232" t="s">
        <v>480</v>
      </c>
      <c r="G108" s="230"/>
      <c r="H108" s="233">
        <v>68.129999999999995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9" t="s">
        <v>133</v>
      </c>
      <c r="AU108" s="239" t="s">
        <v>81</v>
      </c>
      <c r="AV108" s="14" t="s">
        <v>81</v>
      </c>
      <c r="AW108" s="14" t="s">
        <v>33</v>
      </c>
      <c r="AX108" s="14" t="s">
        <v>79</v>
      </c>
      <c r="AY108" s="239" t="s">
        <v>124</v>
      </c>
    </row>
    <row r="109" s="2" customFormat="1" ht="66.75" customHeight="1">
      <c r="A109" s="39"/>
      <c r="B109" s="40"/>
      <c r="C109" s="205" t="s">
        <v>181</v>
      </c>
      <c r="D109" s="205" t="s">
        <v>126</v>
      </c>
      <c r="E109" s="206" t="s">
        <v>162</v>
      </c>
      <c r="F109" s="207" t="s">
        <v>163</v>
      </c>
      <c r="G109" s="208" t="s">
        <v>129</v>
      </c>
      <c r="H109" s="209">
        <v>17.353999999999999</v>
      </c>
      <c r="I109" s="210"/>
      <c r="J109" s="211">
        <f>ROUND(I109*H109,2)</f>
        <v>0</v>
      </c>
      <c r="K109" s="207" t="s">
        <v>130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131</v>
      </c>
      <c r="AT109" s="216" t="s">
        <v>126</v>
      </c>
      <c r="AU109" s="216" t="s">
        <v>81</v>
      </c>
      <c r="AY109" s="18" t="s">
        <v>124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131</v>
      </c>
      <c r="BM109" s="216" t="s">
        <v>481</v>
      </c>
    </row>
    <row r="110" s="13" customFormat="1">
      <c r="A110" s="13"/>
      <c r="B110" s="218"/>
      <c r="C110" s="219"/>
      <c r="D110" s="220" t="s">
        <v>133</v>
      </c>
      <c r="E110" s="221" t="s">
        <v>19</v>
      </c>
      <c r="F110" s="222" t="s">
        <v>165</v>
      </c>
      <c r="G110" s="219"/>
      <c r="H110" s="221" t="s">
        <v>19</v>
      </c>
      <c r="I110" s="223"/>
      <c r="J110" s="219"/>
      <c r="K110" s="219"/>
      <c r="L110" s="224"/>
      <c r="M110" s="225"/>
      <c r="N110" s="226"/>
      <c r="O110" s="226"/>
      <c r="P110" s="226"/>
      <c r="Q110" s="226"/>
      <c r="R110" s="226"/>
      <c r="S110" s="226"/>
      <c r="T110" s="22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8" t="s">
        <v>133</v>
      </c>
      <c r="AU110" s="228" t="s">
        <v>81</v>
      </c>
      <c r="AV110" s="13" t="s">
        <v>79</v>
      </c>
      <c r="AW110" s="13" t="s">
        <v>33</v>
      </c>
      <c r="AX110" s="13" t="s">
        <v>71</v>
      </c>
      <c r="AY110" s="228" t="s">
        <v>124</v>
      </c>
    </row>
    <row r="111" s="14" customFormat="1">
      <c r="A111" s="14"/>
      <c r="B111" s="229"/>
      <c r="C111" s="230"/>
      <c r="D111" s="220" t="s">
        <v>133</v>
      </c>
      <c r="E111" s="231" t="s">
        <v>19</v>
      </c>
      <c r="F111" s="232" t="s">
        <v>482</v>
      </c>
      <c r="G111" s="230"/>
      <c r="H111" s="233">
        <v>3.5369999999999999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133</v>
      </c>
      <c r="AU111" s="239" t="s">
        <v>81</v>
      </c>
      <c r="AV111" s="14" t="s">
        <v>81</v>
      </c>
      <c r="AW111" s="14" t="s">
        <v>33</v>
      </c>
      <c r="AX111" s="14" t="s">
        <v>71</v>
      </c>
      <c r="AY111" s="239" t="s">
        <v>124</v>
      </c>
    </row>
    <row r="112" s="13" customFormat="1">
      <c r="A112" s="13"/>
      <c r="B112" s="218"/>
      <c r="C112" s="219"/>
      <c r="D112" s="220" t="s">
        <v>133</v>
      </c>
      <c r="E112" s="221" t="s">
        <v>19</v>
      </c>
      <c r="F112" s="222" t="s">
        <v>471</v>
      </c>
      <c r="G112" s="219"/>
      <c r="H112" s="221" t="s">
        <v>19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8" t="s">
        <v>133</v>
      </c>
      <c r="AU112" s="228" t="s">
        <v>81</v>
      </c>
      <c r="AV112" s="13" t="s">
        <v>79</v>
      </c>
      <c r="AW112" s="13" t="s">
        <v>33</v>
      </c>
      <c r="AX112" s="13" t="s">
        <v>71</v>
      </c>
      <c r="AY112" s="228" t="s">
        <v>124</v>
      </c>
    </row>
    <row r="113" s="14" customFormat="1">
      <c r="A113" s="14"/>
      <c r="B113" s="229"/>
      <c r="C113" s="230"/>
      <c r="D113" s="220" t="s">
        <v>133</v>
      </c>
      <c r="E113" s="231" t="s">
        <v>19</v>
      </c>
      <c r="F113" s="232" t="s">
        <v>483</v>
      </c>
      <c r="G113" s="230"/>
      <c r="H113" s="233">
        <v>13.817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9" t="s">
        <v>133</v>
      </c>
      <c r="AU113" s="239" t="s">
        <v>81</v>
      </c>
      <c r="AV113" s="14" t="s">
        <v>81</v>
      </c>
      <c r="AW113" s="14" t="s">
        <v>33</v>
      </c>
      <c r="AX113" s="14" t="s">
        <v>71</v>
      </c>
      <c r="AY113" s="239" t="s">
        <v>124</v>
      </c>
    </row>
    <row r="114" s="15" customFormat="1">
      <c r="A114" s="15"/>
      <c r="B114" s="240"/>
      <c r="C114" s="241"/>
      <c r="D114" s="220" t="s">
        <v>133</v>
      </c>
      <c r="E114" s="242" t="s">
        <v>19</v>
      </c>
      <c r="F114" s="243" t="s">
        <v>138</v>
      </c>
      <c r="G114" s="241"/>
      <c r="H114" s="244">
        <v>17.353999999999999</v>
      </c>
      <c r="I114" s="245"/>
      <c r="J114" s="241"/>
      <c r="K114" s="241"/>
      <c r="L114" s="246"/>
      <c r="M114" s="247"/>
      <c r="N114" s="248"/>
      <c r="O114" s="248"/>
      <c r="P114" s="248"/>
      <c r="Q114" s="248"/>
      <c r="R114" s="248"/>
      <c r="S114" s="248"/>
      <c r="T114" s="249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0" t="s">
        <v>133</v>
      </c>
      <c r="AU114" s="250" t="s">
        <v>81</v>
      </c>
      <c r="AV114" s="15" t="s">
        <v>131</v>
      </c>
      <c r="AW114" s="15" t="s">
        <v>33</v>
      </c>
      <c r="AX114" s="15" t="s">
        <v>79</v>
      </c>
      <c r="AY114" s="250" t="s">
        <v>124</v>
      </c>
    </row>
    <row r="115" s="2" customFormat="1" ht="16.5" customHeight="1">
      <c r="A115" s="39"/>
      <c r="B115" s="40"/>
      <c r="C115" s="251" t="s">
        <v>185</v>
      </c>
      <c r="D115" s="251" t="s">
        <v>169</v>
      </c>
      <c r="E115" s="252" t="s">
        <v>170</v>
      </c>
      <c r="F115" s="253" t="s">
        <v>171</v>
      </c>
      <c r="G115" s="254" t="s">
        <v>149</v>
      </c>
      <c r="H115" s="255">
        <v>34.700000000000003</v>
      </c>
      <c r="I115" s="256"/>
      <c r="J115" s="257">
        <f>ROUND(I115*H115,2)</f>
        <v>0</v>
      </c>
      <c r="K115" s="253" t="s">
        <v>130</v>
      </c>
      <c r="L115" s="258"/>
      <c r="M115" s="259" t="s">
        <v>19</v>
      </c>
      <c r="N115" s="260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168</v>
      </c>
      <c r="AT115" s="216" t="s">
        <v>169</v>
      </c>
      <c r="AU115" s="216" t="s">
        <v>81</v>
      </c>
      <c r="AY115" s="18" t="s">
        <v>124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131</v>
      </c>
      <c r="BM115" s="216" t="s">
        <v>484</v>
      </c>
    </row>
    <row r="116" s="14" customFormat="1">
      <c r="A116" s="14"/>
      <c r="B116" s="229"/>
      <c r="C116" s="230"/>
      <c r="D116" s="220" t="s">
        <v>133</v>
      </c>
      <c r="E116" s="231" t="s">
        <v>19</v>
      </c>
      <c r="F116" s="232" t="s">
        <v>485</v>
      </c>
      <c r="G116" s="230"/>
      <c r="H116" s="233">
        <v>34.700000000000003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9" t="s">
        <v>133</v>
      </c>
      <c r="AU116" s="239" t="s">
        <v>81</v>
      </c>
      <c r="AV116" s="14" t="s">
        <v>81</v>
      </c>
      <c r="AW116" s="14" t="s">
        <v>33</v>
      </c>
      <c r="AX116" s="14" t="s">
        <v>79</v>
      </c>
      <c r="AY116" s="239" t="s">
        <v>124</v>
      </c>
    </row>
    <row r="117" s="12" customFormat="1" ht="22.8" customHeight="1">
      <c r="A117" s="12"/>
      <c r="B117" s="189"/>
      <c r="C117" s="190"/>
      <c r="D117" s="191" t="s">
        <v>70</v>
      </c>
      <c r="E117" s="203" t="s">
        <v>131</v>
      </c>
      <c r="F117" s="203" t="s">
        <v>173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SUM(P118:P121)</f>
        <v>0</v>
      </c>
      <c r="Q117" s="197"/>
      <c r="R117" s="198">
        <f>SUM(R118:R121)</f>
        <v>0.0063899999999999998</v>
      </c>
      <c r="S117" s="197"/>
      <c r="T117" s="199">
        <f>SUM(T118:T121)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79</v>
      </c>
      <c r="AT117" s="201" t="s">
        <v>70</v>
      </c>
      <c r="AU117" s="201" t="s">
        <v>79</v>
      </c>
      <c r="AY117" s="200" t="s">
        <v>124</v>
      </c>
      <c r="BK117" s="202">
        <f>SUM(BK118:BK121)</f>
        <v>0</v>
      </c>
    </row>
    <row r="118" s="2" customFormat="1" ht="33" customHeight="1">
      <c r="A118" s="39"/>
      <c r="B118" s="40"/>
      <c r="C118" s="205" t="s">
        <v>191</v>
      </c>
      <c r="D118" s="205" t="s">
        <v>126</v>
      </c>
      <c r="E118" s="206" t="s">
        <v>175</v>
      </c>
      <c r="F118" s="207" t="s">
        <v>176</v>
      </c>
      <c r="G118" s="208" t="s">
        <v>129</v>
      </c>
      <c r="H118" s="209">
        <v>8.6769999999999996</v>
      </c>
      <c r="I118" s="210"/>
      <c r="J118" s="211">
        <f>ROUND(I118*H118,2)</f>
        <v>0</v>
      </c>
      <c r="K118" s="207" t="s">
        <v>130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131</v>
      </c>
      <c r="AT118" s="216" t="s">
        <v>126</v>
      </c>
      <c r="AU118" s="216" t="s">
        <v>81</v>
      </c>
      <c r="AY118" s="18" t="s">
        <v>124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131</v>
      </c>
      <c r="BM118" s="216" t="s">
        <v>486</v>
      </c>
    </row>
    <row r="119" s="14" customFormat="1">
      <c r="A119" s="14"/>
      <c r="B119" s="229"/>
      <c r="C119" s="230"/>
      <c r="D119" s="220" t="s">
        <v>133</v>
      </c>
      <c r="E119" s="231" t="s">
        <v>19</v>
      </c>
      <c r="F119" s="232" t="s">
        <v>487</v>
      </c>
      <c r="G119" s="230"/>
      <c r="H119" s="233">
        <v>8.6769999999999996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9" t="s">
        <v>133</v>
      </c>
      <c r="AU119" s="239" t="s">
        <v>81</v>
      </c>
      <c r="AV119" s="14" t="s">
        <v>81</v>
      </c>
      <c r="AW119" s="14" t="s">
        <v>33</v>
      </c>
      <c r="AX119" s="14" t="s">
        <v>79</v>
      </c>
      <c r="AY119" s="239" t="s">
        <v>124</v>
      </c>
    </row>
    <row r="120" s="2" customFormat="1" ht="33" customHeight="1">
      <c r="A120" s="39"/>
      <c r="B120" s="40"/>
      <c r="C120" s="205" t="s">
        <v>196</v>
      </c>
      <c r="D120" s="205" t="s">
        <v>126</v>
      </c>
      <c r="E120" s="206" t="s">
        <v>182</v>
      </c>
      <c r="F120" s="207" t="s">
        <v>183</v>
      </c>
      <c r="G120" s="208" t="s">
        <v>129</v>
      </c>
      <c r="H120" s="209">
        <v>0.5</v>
      </c>
      <c r="I120" s="210"/>
      <c r="J120" s="211">
        <f>ROUND(I120*H120,2)</f>
        <v>0</v>
      </c>
      <c r="K120" s="207" t="s">
        <v>130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131</v>
      </c>
      <c r="AT120" s="216" t="s">
        <v>126</v>
      </c>
      <c r="AU120" s="216" t="s">
        <v>81</v>
      </c>
      <c r="AY120" s="18" t="s">
        <v>124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131</v>
      </c>
      <c r="BM120" s="216" t="s">
        <v>488</v>
      </c>
    </row>
    <row r="121" s="2" customFormat="1">
      <c r="A121" s="39"/>
      <c r="B121" s="40"/>
      <c r="C121" s="205" t="s">
        <v>200</v>
      </c>
      <c r="D121" s="205" t="s">
        <v>126</v>
      </c>
      <c r="E121" s="206" t="s">
        <v>186</v>
      </c>
      <c r="F121" s="207" t="s">
        <v>187</v>
      </c>
      <c r="G121" s="208" t="s">
        <v>188</v>
      </c>
      <c r="H121" s="209">
        <v>1</v>
      </c>
      <c r="I121" s="210"/>
      <c r="J121" s="211">
        <f>ROUND(I121*H121,2)</f>
        <v>0</v>
      </c>
      <c r="K121" s="207" t="s">
        <v>130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0.0063899999999999998</v>
      </c>
      <c r="R121" s="214">
        <f>Q121*H121</f>
        <v>0.0063899999999999998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131</v>
      </c>
      <c r="AT121" s="216" t="s">
        <v>126</v>
      </c>
      <c r="AU121" s="216" t="s">
        <v>81</v>
      </c>
      <c r="AY121" s="18" t="s">
        <v>124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131</v>
      </c>
      <c r="BM121" s="216" t="s">
        <v>489</v>
      </c>
    </row>
    <row r="122" s="12" customFormat="1" ht="22.8" customHeight="1">
      <c r="A122" s="12"/>
      <c r="B122" s="189"/>
      <c r="C122" s="190"/>
      <c r="D122" s="191" t="s">
        <v>70</v>
      </c>
      <c r="E122" s="203" t="s">
        <v>152</v>
      </c>
      <c r="F122" s="203" t="s">
        <v>490</v>
      </c>
      <c r="G122" s="190"/>
      <c r="H122" s="190"/>
      <c r="I122" s="193"/>
      <c r="J122" s="204">
        <f>BK122</f>
        <v>0</v>
      </c>
      <c r="K122" s="190"/>
      <c r="L122" s="195"/>
      <c r="M122" s="196"/>
      <c r="N122" s="197"/>
      <c r="O122" s="197"/>
      <c r="P122" s="198">
        <f>SUM(P123:P126)</f>
        <v>0</v>
      </c>
      <c r="Q122" s="197"/>
      <c r="R122" s="198">
        <f>SUM(R123:R126)</f>
        <v>16.496972</v>
      </c>
      <c r="S122" s="197"/>
      <c r="T122" s="199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79</v>
      </c>
      <c r="AT122" s="201" t="s">
        <v>70</v>
      </c>
      <c r="AU122" s="201" t="s">
        <v>79</v>
      </c>
      <c r="AY122" s="200" t="s">
        <v>124</v>
      </c>
      <c r="BK122" s="202">
        <f>SUM(BK123:BK126)</f>
        <v>0</v>
      </c>
    </row>
    <row r="123" s="2" customFormat="1">
      <c r="A123" s="39"/>
      <c r="B123" s="40"/>
      <c r="C123" s="205" t="s">
        <v>8</v>
      </c>
      <c r="D123" s="205" t="s">
        <v>126</v>
      </c>
      <c r="E123" s="206" t="s">
        <v>491</v>
      </c>
      <c r="F123" s="207" t="s">
        <v>492</v>
      </c>
      <c r="G123" s="208" t="s">
        <v>188</v>
      </c>
      <c r="H123" s="209">
        <v>11.789999999999999</v>
      </c>
      <c r="I123" s="210"/>
      <c r="J123" s="211">
        <f>ROUND(I123*H123,2)</f>
        <v>0</v>
      </c>
      <c r="K123" s="207" t="s">
        <v>130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0.46000000000000002</v>
      </c>
      <c r="R123" s="214">
        <f>Q123*H123</f>
        <v>5.4234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131</v>
      </c>
      <c r="AT123" s="216" t="s">
        <v>126</v>
      </c>
      <c r="AU123" s="216" t="s">
        <v>81</v>
      </c>
      <c r="AY123" s="18" t="s">
        <v>124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131</v>
      </c>
      <c r="BM123" s="216" t="s">
        <v>493</v>
      </c>
    </row>
    <row r="124" s="2" customFormat="1" ht="44.25" customHeight="1">
      <c r="A124" s="39"/>
      <c r="B124" s="40"/>
      <c r="C124" s="205" t="s">
        <v>208</v>
      </c>
      <c r="D124" s="205" t="s">
        <v>126</v>
      </c>
      <c r="E124" s="206" t="s">
        <v>494</v>
      </c>
      <c r="F124" s="207" t="s">
        <v>495</v>
      </c>
      <c r="G124" s="208" t="s">
        <v>188</v>
      </c>
      <c r="H124" s="209">
        <v>11.789999999999999</v>
      </c>
      <c r="I124" s="210"/>
      <c r="J124" s="211">
        <f>ROUND(I124*H124,2)</f>
        <v>0</v>
      </c>
      <c r="K124" s="207" t="s">
        <v>130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0.38</v>
      </c>
      <c r="R124" s="214">
        <f>Q124*H124</f>
        <v>4.4802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131</v>
      </c>
      <c r="AT124" s="216" t="s">
        <v>126</v>
      </c>
      <c r="AU124" s="216" t="s">
        <v>81</v>
      </c>
      <c r="AY124" s="18" t="s">
        <v>124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131</v>
      </c>
      <c r="BM124" s="216" t="s">
        <v>496</v>
      </c>
    </row>
    <row r="125" s="2" customFormat="1" ht="44.25" customHeight="1">
      <c r="A125" s="39"/>
      <c r="B125" s="40"/>
      <c r="C125" s="205" t="s">
        <v>213</v>
      </c>
      <c r="D125" s="205" t="s">
        <v>126</v>
      </c>
      <c r="E125" s="206" t="s">
        <v>497</v>
      </c>
      <c r="F125" s="207" t="s">
        <v>498</v>
      </c>
      <c r="G125" s="208" t="s">
        <v>188</v>
      </c>
      <c r="H125" s="209">
        <v>15.699999999999999</v>
      </c>
      <c r="I125" s="210"/>
      <c r="J125" s="211">
        <f>ROUND(I125*H125,2)</f>
        <v>0</v>
      </c>
      <c r="K125" s="207" t="s">
        <v>130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0.26375999999999999</v>
      </c>
      <c r="R125" s="214">
        <f>Q125*H125</f>
        <v>4.141032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131</v>
      </c>
      <c r="AT125" s="216" t="s">
        <v>126</v>
      </c>
      <c r="AU125" s="216" t="s">
        <v>81</v>
      </c>
      <c r="AY125" s="18" t="s">
        <v>124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131</v>
      </c>
      <c r="BM125" s="216" t="s">
        <v>499</v>
      </c>
    </row>
    <row r="126" s="2" customFormat="1">
      <c r="A126" s="39"/>
      <c r="B126" s="40"/>
      <c r="C126" s="205" t="s">
        <v>217</v>
      </c>
      <c r="D126" s="205" t="s">
        <v>126</v>
      </c>
      <c r="E126" s="206" t="s">
        <v>500</v>
      </c>
      <c r="F126" s="207" t="s">
        <v>501</v>
      </c>
      <c r="G126" s="208" t="s">
        <v>188</v>
      </c>
      <c r="H126" s="209">
        <v>15.699999999999999</v>
      </c>
      <c r="I126" s="210"/>
      <c r="J126" s="211">
        <f>ROUND(I126*H126,2)</f>
        <v>0</v>
      </c>
      <c r="K126" s="207" t="s">
        <v>130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0.15620000000000001</v>
      </c>
      <c r="R126" s="214">
        <f>Q126*H126</f>
        <v>2.45234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131</v>
      </c>
      <c r="AT126" s="216" t="s">
        <v>126</v>
      </c>
      <c r="AU126" s="216" t="s">
        <v>81</v>
      </c>
      <c r="AY126" s="18" t="s">
        <v>124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131</v>
      </c>
      <c r="BM126" s="216" t="s">
        <v>502</v>
      </c>
    </row>
    <row r="127" s="12" customFormat="1" ht="22.8" customHeight="1">
      <c r="A127" s="12"/>
      <c r="B127" s="189"/>
      <c r="C127" s="190"/>
      <c r="D127" s="191" t="s">
        <v>70</v>
      </c>
      <c r="E127" s="203" t="s">
        <v>168</v>
      </c>
      <c r="F127" s="203" t="s">
        <v>190</v>
      </c>
      <c r="G127" s="190"/>
      <c r="H127" s="190"/>
      <c r="I127" s="193"/>
      <c r="J127" s="204">
        <f>BK127</f>
        <v>0</v>
      </c>
      <c r="K127" s="190"/>
      <c r="L127" s="195"/>
      <c r="M127" s="196"/>
      <c r="N127" s="197"/>
      <c r="O127" s="197"/>
      <c r="P127" s="198">
        <f>SUM(P128:P167)</f>
        <v>0</v>
      </c>
      <c r="Q127" s="197"/>
      <c r="R127" s="198">
        <f>SUM(R128:R167)</f>
        <v>1.8557238600000001</v>
      </c>
      <c r="S127" s="197"/>
      <c r="T127" s="199">
        <f>SUM(T128:T167)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0" t="s">
        <v>79</v>
      </c>
      <c r="AT127" s="201" t="s">
        <v>70</v>
      </c>
      <c r="AU127" s="201" t="s">
        <v>79</v>
      </c>
      <c r="AY127" s="200" t="s">
        <v>124</v>
      </c>
      <c r="BK127" s="202">
        <f>SUM(BK128:BK167)</f>
        <v>0</v>
      </c>
    </row>
    <row r="128" s="2" customFormat="1">
      <c r="A128" s="39"/>
      <c r="B128" s="40"/>
      <c r="C128" s="205" t="s">
        <v>222</v>
      </c>
      <c r="D128" s="205" t="s">
        <v>126</v>
      </c>
      <c r="E128" s="206" t="s">
        <v>192</v>
      </c>
      <c r="F128" s="207" t="s">
        <v>193</v>
      </c>
      <c r="G128" s="208" t="s">
        <v>194</v>
      </c>
      <c r="H128" s="209">
        <v>5</v>
      </c>
      <c r="I128" s="210"/>
      <c r="J128" s="211">
        <f>ROUND(I128*H128,2)</f>
        <v>0</v>
      </c>
      <c r="K128" s="207" t="s">
        <v>130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131</v>
      </c>
      <c r="AT128" s="216" t="s">
        <v>126</v>
      </c>
      <c r="AU128" s="216" t="s">
        <v>81</v>
      </c>
      <c r="AY128" s="18" t="s">
        <v>124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131</v>
      </c>
      <c r="BM128" s="216" t="s">
        <v>503</v>
      </c>
    </row>
    <row r="129" s="2" customFormat="1">
      <c r="A129" s="39"/>
      <c r="B129" s="40"/>
      <c r="C129" s="251" t="s">
        <v>226</v>
      </c>
      <c r="D129" s="251" t="s">
        <v>169</v>
      </c>
      <c r="E129" s="252" t="s">
        <v>197</v>
      </c>
      <c r="F129" s="253" t="s">
        <v>198</v>
      </c>
      <c r="G129" s="254" t="s">
        <v>194</v>
      </c>
      <c r="H129" s="255">
        <v>1</v>
      </c>
      <c r="I129" s="256"/>
      <c r="J129" s="257">
        <f>ROUND(I129*H129,2)</f>
        <v>0</v>
      </c>
      <c r="K129" s="253" t="s">
        <v>130</v>
      </c>
      <c r="L129" s="258"/>
      <c r="M129" s="259" t="s">
        <v>19</v>
      </c>
      <c r="N129" s="260" t="s">
        <v>42</v>
      </c>
      <c r="O129" s="85"/>
      <c r="P129" s="214">
        <f>O129*H129</f>
        <v>0</v>
      </c>
      <c r="Q129" s="214">
        <v>0.012200000000000001</v>
      </c>
      <c r="R129" s="214">
        <f>Q129*H129</f>
        <v>0.012200000000000001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168</v>
      </c>
      <c r="AT129" s="216" t="s">
        <v>169</v>
      </c>
      <c r="AU129" s="216" t="s">
        <v>81</v>
      </c>
      <c r="AY129" s="18" t="s">
        <v>124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131</v>
      </c>
      <c r="BM129" s="216" t="s">
        <v>504</v>
      </c>
    </row>
    <row r="130" s="2" customFormat="1">
      <c r="A130" s="39"/>
      <c r="B130" s="40"/>
      <c r="C130" s="251" t="s">
        <v>7</v>
      </c>
      <c r="D130" s="251" t="s">
        <v>169</v>
      </c>
      <c r="E130" s="252" t="s">
        <v>368</v>
      </c>
      <c r="F130" s="253" t="s">
        <v>369</v>
      </c>
      <c r="G130" s="254" t="s">
        <v>194</v>
      </c>
      <c r="H130" s="255">
        <v>4</v>
      </c>
      <c r="I130" s="256"/>
      <c r="J130" s="257">
        <f>ROUND(I130*H130,2)</f>
        <v>0</v>
      </c>
      <c r="K130" s="253" t="s">
        <v>130</v>
      </c>
      <c r="L130" s="258"/>
      <c r="M130" s="259" t="s">
        <v>19</v>
      </c>
      <c r="N130" s="260" t="s">
        <v>42</v>
      </c>
      <c r="O130" s="85"/>
      <c r="P130" s="214">
        <f>O130*H130</f>
        <v>0</v>
      </c>
      <c r="Q130" s="214">
        <v>0.0080000000000000002</v>
      </c>
      <c r="R130" s="214">
        <f>Q130*H130</f>
        <v>0.032000000000000001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168</v>
      </c>
      <c r="AT130" s="216" t="s">
        <v>169</v>
      </c>
      <c r="AU130" s="216" t="s">
        <v>81</v>
      </c>
      <c r="AY130" s="18" t="s">
        <v>124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131</v>
      </c>
      <c r="BM130" s="216" t="s">
        <v>505</v>
      </c>
    </row>
    <row r="131" s="2" customFormat="1">
      <c r="A131" s="39"/>
      <c r="B131" s="40"/>
      <c r="C131" s="205" t="s">
        <v>233</v>
      </c>
      <c r="D131" s="205" t="s">
        <v>126</v>
      </c>
      <c r="E131" s="206" t="s">
        <v>371</v>
      </c>
      <c r="F131" s="207" t="s">
        <v>372</v>
      </c>
      <c r="G131" s="208" t="s">
        <v>194</v>
      </c>
      <c r="H131" s="209">
        <v>1</v>
      </c>
      <c r="I131" s="210"/>
      <c r="J131" s="211">
        <f>ROUND(I131*H131,2)</f>
        <v>0</v>
      </c>
      <c r="K131" s="207" t="s">
        <v>130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131</v>
      </c>
      <c r="AT131" s="216" t="s">
        <v>126</v>
      </c>
      <c r="AU131" s="216" t="s">
        <v>81</v>
      </c>
      <c r="AY131" s="18" t="s">
        <v>124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131</v>
      </c>
      <c r="BM131" s="216" t="s">
        <v>506</v>
      </c>
    </row>
    <row r="132" s="2" customFormat="1">
      <c r="A132" s="39"/>
      <c r="B132" s="40"/>
      <c r="C132" s="251" t="s">
        <v>237</v>
      </c>
      <c r="D132" s="251" t="s">
        <v>169</v>
      </c>
      <c r="E132" s="252" t="s">
        <v>374</v>
      </c>
      <c r="F132" s="253" t="s">
        <v>375</v>
      </c>
      <c r="G132" s="254" t="s">
        <v>194</v>
      </c>
      <c r="H132" s="255">
        <v>1</v>
      </c>
      <c r="I132" s="256"/>
      <c r="J132" s="257">
        <f>ROUND(I132*H132,2)</f>
        <v>0</v>
      </c>
      <c r="K132" s="253" t="s">
        <v>130</v>
      </c>
      <c r="L132" s="258"/>
      <c r="M132" s="259" t="s">
        <v>19</v>
      </c>
      <c r="N132" s="260" t="s">
        <v>42</v>
      </c>
      <c r="O132" s="85"/>
      <c r="P132" s="214">
        <f>O132*H132</f>
        <v>0</v>
      </c>
      <c r="Q132" s="214">
        <v>0.0149</v>
      </c>
      <c r="R132" s="214">
        <f>Q132*H132</f>
        <v>0.0149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168</v>
      </c>
      <c r="AT132" s="216" t="s">
        <v>169</v>
      </c>
      <c r="AU132" s="216" t="s">
        <v>81</v>
      </c>
      <c r="AY132" s="18" t="s">
        <v>124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131</v>
      </c>
      <c r="BM132" s="216" t="s">
        <v>507</v>
      </c>
    </row>
    <row r="133" s="2" customFormat="1">
      <c r="A133" s="39"/>
      <c r="B133" s="40"/>
      <c r="C133" s="205" t="s">
        <v>241</v>
      </c>
      <c r="D133" s="205" t="s">
        <v>126</v>
      </c>
      <c r="E133" s="206" t="s">
        <v>204</v>
      </c>
      <c r="F133" s="207" t="s">
        <v>205</v>
      </c>
      <c r="G133" s="208" t="s">
        <v>206</v>
      </c>
      <c r="H133" s="209">
        <v>13.1</v>
      </c>
      <c r="I133" s="210"/>
      <c r="J133" s="211">
        <f>ROUND(I133*H133,2)</f>
        <v>0</v>
      </c>
      <c r="K133" s="207" t="s">
        <v>130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131</v>
      </c>
      <c r="AT133" s="216" t="s">
        <v>126</v>
      </c>
      <c r="AU133" s="216" t="s">
        <v>81</v>
      </c>
      <c r="AY133" s="18" t="s">
        <v>124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131</v>
      </c>
      <c r="BM133" s="216" t="s">
        <v>508</v>
      </c>
    </row>
    <row r="134" s="2" customFormat="1">
      <c r="A134" s="39"/>
      <c r="B134" s="40"/>
      <c r="C134" s="251" t="s">
        <v>245</v>
      </c>
      <c r="D134" s="251" t="s">
        <v>169</v>
      </c>
      <c r="E134" s="252" t="s">
        <v>209</v>
      </c>
      <c r="F134" s="253" t="s">
        <v>210</v>
      </c>
      <c r="G134" s="254" t="s">
        <v>206</v>
      </c>
      <c r="H134" s="255">
        <v>13.297000000000001</v>
      </c>
      <c r="I134" s="256"/>
      <c r="J134" s="257">
        <f>ROUND(I134*H134,2)</f>
        <v>0</v>
      </c>
      <c r="K134" s="253" t="s">
        <v>130</v>
      </c>
      <c r="L134" s="258"/>
      <c r="M134" s="259" t="s">
        <v>19</v>
      </c>
      <c r="N134" s="260" t="s">
        <v>42</v>
      </c>
      <c r="O134" s="85"/>
      <c r="P134" s="214">
        <f>O134*H134</f>
        <v>0</v>
      </c>
      <c r="Q134" s="214">
        <v>0.00027999999999999998</v>
      </c>
      <c r="R134" s="214">
        <f>Q134*H134</f>
        <v>0.0037231599999999997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168</v>
      </c>
      <c r="AT134" s="216" t="s">
        <v>169</v>
      </c>
      <c r="AU134" s="216" t="s">
        <v>81</v>
      </c>
      <c r="AY134" s="18" t="s">
        <v>124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131</v>
      </c>
      <c r="BM134" s="216" t="s">
        <v>509</v>
      </c>
    </row>
    <row r="135" s="14" customFormat="1">
      <c r="A135" s="14"/>
      <c r="B135" s="229"/>
      <c r="C135" s="230"/>
      <c r="D135" s="220" t="s">
        <v>133</v>
      </c>
      <c r="E135" s="230"/>
      <c r="F135" s="232" t="s">
        <v>510</v>
      </c>
      <c r="G135" s="230"/>
      <c r="H135" s="233">
        <v>13.297000000000001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9" t="s">
        <v>133</v>
      </c>
      <c r="AU135" s="239" t="s">
        <v>81</v>
      </c>
      <c r="AV135" s="14" t="s">
        <v>81</v>
      </c>
      <c r="AW135" s="14" t="s">
        <v>4</v>
      </c>
      <c r="AX135" s="14" t="s">
        <v>79</v>
      </c>
      <c r="AY135" s="239" t="s">
        <v>124</v>
      </c>
    </row>
    <row r="136" s="2" customFormat="1">
      <c r="A136" s="39"/>
      <c r="B136" s="40"/>
      <c r="C136" s="205" t="s">
        <v>249</v>
      </c>
      <c r="D136" s="205" t="s">
        <v>126</v>
      </c>
      <c r="E136" s="206" t="s">
        <v>380</v>
      </c>
      <c r="F136" s="207" t="s">
        <v>381</v>
      </c>
      <c r="G136" s="208" t="s">
        <v>206</v>
      </c>
      <c r="H136" s="209">
        <v>102.36</v>
      </c>
      <c r="I136" s="210"/>
      <c r="J136" s="211">
        <f>ROUND(I136*H136,2)</f>
        <v>0</v>
      </c>
      <c r="K136" s="207" t="s">
        <v>130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131</v>
      </c>
      <c r="AT136" s="216" t="s">
        <v>126</v>
      </c>
      <c r="AU136" s="216" t="s">
        <v>81</v>
      </c>
      <c r="AY136" s="18" t="s">
        <v>124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131</v>
      </c>
      <c r="BM136" s="216" t="s">
        <v>511</v>
      </c>
    </row>
    <row r="137" s="2" customFormat="1" ht="21.75" customHeight="1">
      <c r="A137" s="39"/>
      <c r="B137" s="40"/>
      <c r="C137" s="251" t="s">
        <v>253</v>
      </c>
      <c r="D137" s="251" t="s">
        <v>169</v>
      </c>
      <c r="E137" s="252" t="s">
        <v>383</v>
      </c>
      <c r="F137" s="253" t="s">
        <v>384</v>
      </c>
      <c r="G137" s="254" t="s">
        <v>206</v>
      </c>
      <c r="H137" s="255">
        <v>103.895</v>
      </c>
      <c r="I137" s="256"/>
      <c r="J137" s="257">
        <f>ROUND(I137*H137,2)</f>
        <v>0</v>
      </c>
      <c r="K137" s="253" t="s">
        <v>130</v>
      </c>
      <c r="L137" s="258"/>
      <c r="M137" s="259" t="s">
        <v>19</v>
      </c>
      <c r="N137" s="260" t="s">
        <v>42</v>
      </c>
      <c r="O137" s="85"/>
      <c r="P137" s="214">
        <f>O137*H137</f>
        <v>0</v>
      </c>
      <c r="Q137" s="214">
        <v>0.00018000000000000001</v>
      </c>
      <c r="R137" s="214">
        <f>Q137*H137</f>
        <v>0.018701100000000002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168</v>
      </c>
      <c r="AT137" s="216" t="s">
        <v>169</v>
      </c>
      <c r="AU137" s="216" t="s">
        <v>81</v>
      </c>
      <c r="AY137" s="18" t="s">
        <v>124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131</v>
      </c>
      <c r="BM137" s="216" t="s">
        <v>512</v>
      </c>
    </row>
    <row r="138" s="14" customFormat="1">
      <c r="A138" s="14"/>
      <c r="B138" s="229"/>
      <c r="C138" s="230"/>
      <c r="D138" s="220" t="s">
        <v>133</v>
      </c>
      <c r="E138" s="230"/>
      <c r="F138" s="232" t="s">
        <v>513</v>
      </c>
      <c r="G138" s="230"/>
      <c r="H138" s="233">
        <v>103.895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9" t="s">
        <v>133</v>
      </c>
      <c r="AU138" s="239" t="s">
        <v>81</v>
      </c>
      <c r="AV138" s="14" t="s">
        <v>81</v>
      </c>
      <c r="AW138" s="14" t="s">
        <v>4</v>
      </c>
      <c r="AX138" s="14" t="s">
        <v>79</v>
      </c>
      <c r="AY138" s="239" t="s">
        <v>124</v>
      </c>
    </row>
    <row r="139" s="2" customFormat="1">
      <c r="A139" s="39"/>
      <c r="B139" s="40"/>
      <c r="C139" s="205" t="s">
        <v>257</v>
      </c>
      <c r="D139" s="205" t="s">
        <v>126</v>
      </c>
      <c r="E139" s="206" t="s">
        <v>223</v>
      </c>
      <c r="F139" s="207" t="s">
        <v>224</v>
      </c>
      <c r="G139" s="208" t="s">
        <v>194</v>
      </c>
      <c r="H139" s="209">
        <v>3</v>
      </c>
      <c r="I139" s="210"/>
      <c r="J139" s="211">
        <f>ROUND(I139*H139,2)</f>
        <v>0</v>
      </c>
      <c r="K139" s="207" t="s">
        <v>130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131</v>
      </c>
      <c r="AT139" s="216" t="s">
        <v>126</v>
      </c>
      <c r="AU139" s="216" t="s">
        <v>81</v>
      </c>
      <c r="AY139" s="18" t="s">
        <v>124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131</v>
      </c>
      <c r="BM139" s="216" t="s">
        <v>514</v>
      </c>
    </row>
    <row r="140" s="2" customFormat="1" ht="16.5" customHeight="1">
      <c r="A140" s="39"/>
      <c r="B140" s="40"/>
      <c r="C140" s="251" t="s">
        <v>261</v>
      </c>
      <c r="D140" s="251" t="s">
        <v>169</v>
      </c>
      <c r="E140" s="252" t="s">
        <v>515</v>
      </c>
      <c r="F140" s="253" t="s">
        <v>516</v>
      </c>
      <c r="G140" s="254" t="s">
        <v>194</v>
      </c>
      <c r="H140" s="255">
        <v>3</v>
      </c>
      <c r="I140" s="256"/>
      <c r="J140" s="257">
        <f>ROUND(I140*H140,2)</f>
        <v>0</v>
      </c>
      <c r="K140" s="253" t="s">
        <v>19</v>
      </c>
      <c r="L140" s="258"/>
      <c r="M140" s="259" t="s">
        <v>19</v>
      </c>
      <c r="N140" s="260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168</v>
      </c>
      <c r="AT140" s="216" t="s">
        <v>169</v>
      </c>
      <c r="AU140" s="216" t="s">
        <v>81</v>
      </c>
      <c r="AY140" s="18" t="s">
        <v>124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131</v>
      </c>
      <c r="BM140" s="216" t="s">
        <v>517</v>
      </c>
    </row>
    <row r="141" s="2" customFormat="1" ht="44.25" customHeight="1">
      <c r="A141" s="39"/>
      <c r="B141" s="40"/>
      <c r="C141" s="205" t="s">
        <v>265</v>
      </c>
      <c r="D141" s="205" t="s">
        <v>126</v>
      </c>
      <c r="E141" s="206" t="s">
        <v>389</v>
      </c>
      <c r="F141" s="207" t="s">
        <v>390</v>
      </c>
      <c r="G141" s="208" t="s">
        <v>194</v>
      </c>
      <c r="H141" s="209">
        <v>3</v>
      </c>
      <c r="I141" s="210"/>
      <c r="J141" s="211">
        <f>ROUND(I141*H141,2)</f>
        <v>0</v>
      </c>
      <c r="K141" s="207" t="s">
        <v>130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131</v>
      </c>
      <c r="AT141" s="216" t="s">
        <v>126</v>
      </c>
      <c r="AU141" s="216" t="s">
        <v>81</v>
      </c>
      <c r="AY141" s="18" t="s">
        <v>124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131</v>
      </c>
      <c r="BM141" s="216" t="s">
        <v>518</v>
      </c>
    </row>
    <row r="142" s="2" customFormat="1" ht="16.5" customHeight="1">
      <c r="A142" s="39"/>
      <c r="B142" s="40"/>
      <c r="C142" s="251" t="s">
        <v>269</v>
      </c>
      <c r="D142" s="251" t="s">
        <v>169</v>
      </c>
      <c r="E142" s="252" t="s">
        <v>392</v>
      </c>
      <c r="F142" s="253" t="s">
        <v>393</v>
      </c>
      <c r="G142" s="254" t="s">
        <v>194</v>
      </c>
      <c r="H142" s="255">
        <v>3</v>
      </c>
      <c r="I142" s="256"/>
      <c r="J142" s="257">
        <f>ROUND(I142*H142,2)</f>
        <v>0</v>
      </c>
      <c r="K142" s="253" t="s">
        <v>130</v>
      </c>
      <c r="L142" s="258"/>
      <c r="M142" s="259" t="s">
        <v>19</v>
      </c>
      <c r="N142" s="260" t="s">
        <v>42</v>
      </c>
      <c r="O142" s="85"/>
      <c r="P142" s="214">
        <f>O142*H142</f>
        <v>0</v>
      </c>
      <c r="Q142" s="214">
        <v>0.00038999999999999999</v>
      </c>
      <c r="R142" s="214">
        <f>Q142*H142</f>
        <v>0.00117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168</v>
      </c>
      <c r="AT142" s="216" t="s">
        <v>169</v>
      </c>
      <c r="AU142" s="216" t="s">
        <v>81</v>
      </c>
      <c r="AY142" s="18" t="s">
        <v>124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131</v>
      </c>
      <c r="BM142" s="216" t="s">
        <v>519</v>
      </c>
    </row>
    <row r="143" s="2" customFormat="1">
      <c r="A143" s="39"/>
      <c r="B143" s="40"/>
      <c r="C143" s="205" t="s">
        <v>401</v>
      </c>
      <c r="D143" s="205" t="s">
        <v>126</v>
      </c>
      <c r="E143" s="206" t="s">
        <v>242</v>
      </c>
      <c r="F143" s="207" t="s">
        <v>243</v>
      </c>
      <c r="G143" s="208" t="s">
        <v>194</v>
      </c>
      <c r="H143" s="209">
        <v>3</v>
      </c>
      <c r="I143" s="210"/>
      <c r="J143" s="211">
        <f>ROUND(I143*H143,2)</f>
        <v>0</v>
      </c>
      <c r="K143" s="207" t="s">
        <v>130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0.00072000000000000005</v>
      </c>
      <c r="R143" s="214">
        <f>Q143*H143</f>
        <v>0.00216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131</v>
      </c>
      <c r="AT143" s="216" t="s">
        <v>126</v>
      </c>
      <c r="AU143" s="216" t="s">
        <v>81</v>
      </c>
      <c r="AY143" s="18" t="s">
        <v>124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131</v>
      </c>
      <c r="BM143" s="216" t="s">
        <v>520</v>
      </c>
    </row>
    <row r="144" s="2" customFormat="1">
      <c r="A144" s="39"/>
      <c r="B144" s="40"/>
      <c r="C144" s="251" t="s">
        <v>277</v>
      </c>
      <c r="D144" s="251" t="s">
        <v>169</v>
      </c>
      <c r="E144" s="252" t="s">
        <v>246</v>
      </c>
      <c r="F144" s="253" t="s">
        <v>247</v>
      </c>
      <c r="G144" s="254" t="s">
        <v>194</v>
      </c>
      <c r="H144" s="255">
        <v>3</v>
      </c>
      <c r="I144" s="256"/>
      <c r="J144" s="257">
        <f>ROUND(I144*H144,2)</f>
        <v>0</v>
      </c>
      <c r="K144" s="253" t="s">
        <v>130</v>
      </c>
      <c r="L144" s="258"/>
      <c r="M144" s="259" t="s">
        <v>19</v>
      </c>
      <c r="N144" s="260" t="s">
        <v>42</v>
      </c>
      <c r="O144" s="85"/>
      <c r="P144" s="214">
        <f>O144*H144</f>
        <v>0</v>
      </c>
      <c r="Q144" s="214">
        <v>0.0038</v>
      </c>
      <c r="R144" s="214">
        <f>Q144*H144</f>
        <v>0.0114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168</v>
      </c>
      <c r="AT144" s="216" t="s">
        <v>169</v>
      </c>
      <c r="AU144" s="216" t="s">
        <v>81</v>
      </c>
      <c r="AY144" s="18" t="s">
        <v>124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131</v>
      </c>
      <c r="BM144" s="216" t="s">
        <v>521</v>
      </c>
    </row>
    <row r="145" s="2" customFormat="1">
      <c r="A145" s="39"/>
      <c r="B145" s="40"/>
      <c r="C145" s="251" t="s">
        <v>281</v>
      </c>
      <c r="D145" s="251" t="s">
        <v>169</v>
      </c>
      <c r="E145" s="252" t="s">
        <v>250</v>
      </c>
      <c r="F145" s="253" t="s">
        <v>251</v>
      </c>
      <c r="G145" s="254" t="s">
        <v>194</v>
      </c>
      <c r="H145" s="255">
        <v>3</v>
      </c>
      <c r="I145" s="256"/>
      <c r="J145" s="257">
        <f>ROUND(I145*H145,2)</f>
        <v>0</v>
      </c>
      <c r="K145" s="253" t="s">
        <v>130</v>
      </c>
      <c r="L145" s="258"/>
      <c r="M145" s="259" t="s">
        <v>19</v>
      </c>
      <c r="N145" s="260" t="s">
        <v>42</v>
      </c>
      <c r="O145" s="85"/>
      <c r="P145" s="214">
        <f>O145*H145</f>
        <v>0</v>
      </c>
      <c r="Q145" s="214">
        <v>0.0035000000000000001</v>
      </c>
      <c r="R145" s="214">
        <f>Q145*H145</f>
        <v>0.010500000000000001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168</v>
      </c>
      <c r="AT145" s="216" t="s">
        <v>169</v>
      </c>
      <c r="AU145" s="216" t="s">
        <v>81</v>
      </c>
      <c r="AY145" s="18" t="s">
        <v>124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131</v>
      </c>
      <c r="BM145" s="216" t="s">
        <v>522</v>
      </c>
    </row>
    <row r="146" s="2" customFormat="1" ht="44.25" customHeight="1">
      <c r="A146" s="39"/>
      <c r="B146" s="40"/>
      <c r="C146" s="205" t="s">
        <v>285</v>
      </c>
      <c r="D146" s="205" t="s">
        <v>126</v>
      </c>
      <c r="E146" s="206" t="s">
        <v>274</v>
      </c>
      <c r="F146" s="207" t="s">
        <v>275</v>
      </c>
      <c r="G146" s="208" t="s">
        <v>194</v>
      </c>
      <c r="H146" s="209">
        <v>3</v>
      </c>
      <c r="I146" s="210"/>
      <c r="J146" s="211">
        <f>ROUND(I146*H146,2)</f>
        <v>0</v>
      </c>
      <c r="K146" s="207" t="s">
        <v>130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131</v>
      </c>
      <c r="AT146" s="216" t="s">
        <v>126</v>
      </c>
      <c r="AU146" s="216" t="s">
        <v>81</v>
      </c>
      <c r="AY146" s="18" t="s">
        <v>124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131</v>
      </c>
      <c r="BM146" s="216" t="s">
        <v>523</v>
      </c>
    </row>
    <row r="147" s="2" customFormat="1">
      <c r="A147" s="39"/>
      <c r="B147" s="40"/>
      <c r="C147" s="251" t="s">
        <v>293</v>
      </c>
      <c r="D147" s="251" t="s">
        <v>169</v>
      </c>
      <c r="E147" s="252" t="s">
        <v>278</v>
      </c>
      <c r="F147" s="253" t="s">
        <v>279</v>
      </c>
      <c r="G147" s="254" t="s">
        <v>194</v>
      </c>
      <c r="H147" s="255">
        <v>3</v>
      </c>
      <c r="I147" s="256"/>
      <c r="J147" s="257">
        <f>ROUND(I147*H147,2)</f>
        <v>0</v>
      </c>
      <c r="K147" s="253" t="s">
        <v>130</v>
      </c>
      <c r="L147" s="258"/>
      <c r="M147" s="259" t="s">
        <v>19</v>
      </c>
      <c r="N147" s="260" t="s">
        <v>42</v>
      </c>
      <c r="O147" s="85"/>
      <c r="P147" s="214">
        <f>O147*H147</f>
        <v>0</v>
      </c>
      <c r="Q147" s="214">
        <v>0.0027000000000000001</v>
      </c>
      <c r="R147" s="214">
        <f>Q147*H147</f>
        <v>0.0080999999999999996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168</v>
      </c>
      <c r="AT147" s="216" t="s">
        <v>169</v>
      </c>
      <c r="AU147" s="216" t="s">
        <v>81</v>
      </c>
      <c r="AY147" s="18" t="s">
        <v>124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131</v>
      </c>
      <c r="BM147" s="216" t="s">
        <v>524</v>
      </c>
    </row>
    <row r="148" s="2" customFormat="1">
      <c r="A148" s="39"/>
      <c r="B148" s="40"/>
      <c r="C148" s="205" t="s">
        <v>297</v>
      </c>
      <c r="D148" s="205" t="s">
        <v>126</v>
      </c>
      <c r="E148" s="206" t="s">
        <v>405</v>
      </c>
      <c r="F148" s="207" t="s">
        <v>406</v>
      </c>
      <c r="G148" s="208" t="s">
        <v>194</v>
      </c>
      <c r="H148" s="209">
        <v>2</v>
      </c>
      <c r="I148" s="210"/>
      <c r="J148" s="211">
        <f>ROUND(I148*H148,2)</f>
        <v>0</v>
      </c>
      <c r="K148" s="207" t="s">
        <v>130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0.0016199999999999999</v>
      </c>
      <c r="R148" s="214">
        <f>Q148*H148</f>
        <v>0.0032399999999999998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131</v>
      </c>
      <c r="AT148" s="216" t="s">
        <v>126</v>
      </c>
      <c r="AU148" s="216" t="s">
        <v>81</v>
      </c>
      <c r="AY148" s="18" t="s">
        <v>124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131</v>
      </c>
      <c r="BM148" s="216" t="s">
        <v>525</v>
      </c>
    </row>
    <row r="149" s="2" customFormat="1">
      <c r="A149" s="39"/>
      <c r="B149" s="40"/>
      <c r="C149" s="251" t="s">
        <v>301</v>
      </c>
      <c r="D149" s="251" t="s">
        <v>169</v>
      </c>
      <c r="E149" s="252" t="s">
        <v>408</v>
      </c>
      <c r="F149" s="253" t="s">
        <v>409</v>
      </c>
      <c r="G149" s="254" t="s">
        <v>194</v>
      </c>
      <c r="H149" s="255">
        <v>2</v>
      </c>
      <c r="I149" s="256"/>
      <c r="J149" s="257">
        <f>ROUND(I149*H149,2)</f>
        <v>0</v>
      </c>
      <c r="K149" s="253" t="s">
        <v>130</v>
      </c>
      <c r="L149" s="258"/>
      <c r="M149" s="259" t="s">
        <v>19</v>
      </c>
      <c r="N149" s="260" t="s">
        <v>42</v>
      </c>
      <c r="O149" s="85"/>
      <c r="P149" s="214">
        <f>O149*H149</f>
        <v>0</v>
      </c>
      <c r="Q149" s="214">
        <v>0.017999999999999999</v>
      </c>
      <c r="R149" s="214">
        <f>Q149*H149</f>
        <v>0.035999999999999997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168</v>
      </c>
      <c r="AT149" s="216" t="s">
        <v>169</v>
      </c>
      <c r="AU149" s="216" t="s">
        <v>81</v>
      </c>
      <c r="AY149" s="18" t="s">
        <v>124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131</v>
      </c>
      <c r="BM149" s="216" t="s">
        <v>526</v>
      </c>
    </row>
    <row r="150" s="2" customFormat="1" ht="21.75" customHeight="1">
      <c r="A150" s="39"/>
      <c r="B150" s="40"/>
      <c r="C150" s="251" t="s">
        <v>321</v>
      </c>
      <c r="D150" s="251" t="s">
        <v>169</v>
      </c>
      <c r="E150" s="252" t="s">
        <v>262</v>
      </c>
      <c r="F150" s="253" t="s">
        <v>263</v>
      </c>
      <c r="G150" s="254" t="s">
        <v>194</v>
      </c>
      <c r="H150" s="255">
        <v>2</v>
      </c>
      <c r="I150" s="256"/>
      <c r="J150" s="257">
        <f>ROUND(I150*H150,2)</f>
        <v>0</v>
      </c>
      <c r="K150" s="253" t="s">
        <v>130</v>
      </c>
      <c r="L150" s="258"/>
      <c r="M150" s="259" t="s">
        <v>19</v>
      </c>
      <c r="N150" s="260" t="s">
        <v>42</v>
      </c>
      <c r="O150" s="85"/>
      <c r="P150" s="214">
        <f>O150*H150</f>
        <v>0</v>
      </c>
      <c r="Q150" s="214">
        <v>0.0035000000000000001</v>
      </c>
      <c r="R150" s="214">
        <f>Q150*H150</f>
        <v>0.0070000000000000001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168</v>
      </c>
      <c r="AT150" s="216" t="s">
        <v>169</v>
      </c>
      <c r="AU150" s="216" t="s">
        <v>81</v>
      </c>
      <c r="AY150" s="18" t="s">
        <v>124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131</v>
      </c>
      <c r="BM150" s="216" t="s">
        <v>527</v>
      </c>
    </row>
    <row r="151" s="2" customFormat="1">
      <c r="A151" s="39"/>
      <c r="B151" s="40"/>
      <c r="C151" s="205" t="s">
        <v>273</v>
      </c>
      <c r="D151" s="205" t="s">
        <v>126</v>
      </c>
      <c r="E151" s="206" t="s">
        <v>412</v>
      </c>
      <c r="F151" s="207" t="s">
        <v>413</v>
      </c>
      <c r="G151" s="208" t="s">
        <v>194</v>
      </c>
      <c r="H151" s="209">
        <v>1</v>
      </c>
      <c r="I151" s="210"/>
      <c r="J151" s="211">
        <f>ROUND(I151*H151,2)</f>
        <v>0</v>
      </c>
      <c r="K151" s="207" t="s">
        <v>130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0.00036000000000000002</v>
      </c>
      <c r="R151" s="214">
        <f>Q151*H151</f>
        <v>0.00036000000000000002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131</v>
      </c>
      <c r="AT151" s="216" t="s">
        <v>126</v>
      </c>
      <c r="AU151" s="216" t="s">
        <v>81</v>
      </c>
      <c r="AY151" s="18" t="s">
        <v>124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131</v>
      </c>
      <c r="BM151" s="216" t="s">
        <v>528</v>
      </c>
    </row>
    <row r="152" s="2" customFormat="1">
      <c r="A152" s="39"/>
      <c r="B152" s="40"/>
      <c r="C152" s="251" t="s">
        <v>289</v>
      </c>
      <c r="D152" s="251" t="s">
        <v>169</v>
      </c>
      <c r="E152" s="252" t="s">
        <v>415</v>
      </c>
      <c r="F152" s="253" t="s">
        <v>416</v>
      </c>
      <c r="G152" s="254" t="s">
        <v>194</v>
      </c>
      <c r="H152" s="255">
        <v>1</v>
      </c>
      <c r="I152" s="256"/>
      <c r="J152" s="257">
        <f>ROUND(I152*H152,2)</f>
        <v>0</v>
      </c>
      <c r="K152" s="253" t="s">
        <v>130</v>
      </c>
      <c r="L152" s="258"/>
      <c r="M152" s="259" t="s">
        <v>19</v>
      </c>
      <c r="N152" s="260" t="s">
        <v>42</v>
      </c>
      <c r="O152" s="85"/>
      <c r="P152" s="214">
        <f>O152*H152</f>
        <v>0</v>
      </c>
      <c r="Q152" s="214">
        <v>0.042500000000000003</v>
      </c>
      <c r="R152" s="214">
        <f>Q152*H152</f>
        <v>0.042500000000000003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168</v>
      </c>
      <c r="AT152" s="216" t="s">
        <v>169</v>
      </c>
      <c r="AU152" s="216" t="s">
        <v>81</v>
      </c>
      <c r="AY152" s="18" t="s">
        <v>124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131</v>
      </c>
      <c r="BM152" s="216" t="s">
        <v>529</v>
      </c>
    </row>
    <row r="153" s="2" customFormat="1">
      <c r="A153" s="39"/>
      <c r="B153" s="40"/>
      <c r="C153" s="205" t="s">
        <v>311</v>
      </c>
      <c r="D153" s="205" t="s">
        <v>126</v>
      </c>
      <c r="E153" s="206" t="s">
        <v>282</v>
      </c>
      <c r="F153" s="207" t="s">
        <v>283</v>
      </c>
      <c r="G153" s="208" t="s">
        <v>206</v>
      </c>
      <c r="H153" s="209">
        <v>13.1</v>
      </c>
      <c r="I153" s="210"/>
      <c r="J153" s="211">
        <f>ROUND(I153*H153,2)</f>
        <v>0</v>
      </c>
      <c r="K153" s="207" t="s">
        <v>130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131</v>
      </c>
      <c r="AT153" s="216" t="s">
        <v>126</v>
      </c>
      <c r="AU153" s="216" t="s">
        <v>81</v>
      </c>
      <c r="AY153" s="18" t="s">
        <v>124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131</v>
      </c>
      <c r="BM153" s="216" t="s">
        <v>530</v>
      </c>
    </row>
    <row r="154" s="2" customFormat="1" ht="16.5" customHeight="1">
      <c r="A154" s="39"/>
      <c r="B154" s="40"/>
      <c r="C154" s="205" t="s">
        <v>305</v>
      </c>
      <c r="D154" s="205" t="s">
        <v>126</v>
      </c>
      <c r="E154" s="206" t="s">
        <v>286</v>
      </c>
      <c r="F154" s="207" t="s">
        <v>287</v>
      </c>
      <c r="G154" s="208" t="s">
        <v>206</v>
      </c>
      <c r="H154" s="209">
        <v>102.36</v>
      </c>
      <c r="I154" s="210"/>
      <c r="J154" s="211">
        <f>ROUND(I154*H154,2)</f>
        <v>0</v>
      </c>
      <c r="K154" s="207" t="s">
        <v>130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131</v>
      </c>
      <c r="AT154" s="216" t="s">
        <v>126</v>
      </c>
      <c r="AU154" s="216" t="s">
        <v>81</v>
      </c>
      <c r="AY154" s="18" t="s">
        <v>124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131</v>
      </c>
      <c r="BM154" s="216" t="s">
        <v>531</v>
      </c>
    </row>
    <row r="155" s="2" customFormat="1">
      <c r="A155" s="39"/>
      <c r="B155" s="40"/>
      <c r="C155" s="205" t="s">
        <v>315</v>
      </c>
      <c r="D155" s="205" t="s">
        <v>126</v>
      </c>
      <c r="E155" s="206" t="s">
        <v>423</v>
      </c>
      <c r="F155" s="207" t="s">
        <v>424</v>
      </c>
      <c r="G155" s="208" t="s">
        <v>206</v>
      </c>
      <c r="H155" s="209">
        <v>115.45999999999999</v>
      </c>
      <c r="I155" s="210"/>
      <c r="J155" s="211">
        <f>ROUND(I155*H155,2)</f>
        <v>0</v>
      </c>
      <c r="K155" s="207" t="s">
        <v>130</v>
      </c>
      <c r="L155" s="45"/>
      <c r="M155" s="212" t="s">
        <v>19</v>
      </c>
      <c r="N155" s="213" t="s">
        <v>42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131</v>
      </c>
      <c r="AT155" s="216" t="s">
        <v>126</v>
      </c>
      <c r="AU155" s="216" t="s">
        <v>81</v>
      </c>
      <c r="AY155" s="18" t="s">
        <v>124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131</v>
      </c>
      <c r="BM155" s="216" t="s">
        <v>532</v>
      </c>
    </row>
    <row r="156" s="2" customFormat="1">
      <c r="A156" s="39"/>
      <c r="B156" s="40"/>
      <c r="C156" s="205" t="s">
        <v>428</v>
      </c>
      <c r="D156" s="205" t="s">
        <v>126</v>
      </c>
      <c r="E156" s="206" t="s">
        <v>290</v>
      </c>
      <c r="F156" s="207" t="s">
        <v>291</v>
      </c>
      <c r="G156" s="208" t="s">
        <v>194</v>
      </c>
      <c r="H156" s="209">
        <v>2</v>
      </c>
      <c r="I156" s="210"/>
      <c r="J156" s="211">
        <f>ROUND(I156*H156,2)</f>
        <v>0</v>
      </c>
      <c r="K156" s="207" t="s">
        <v>130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0.45937</v>
      </c>
      <c r="R156" s="214">
        <f>Q156*H156</f>
        <v>0.91874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131</v>
      </c>
      <c r="AT156" s="216" t="s">
        <v>126</v>
      </c>
      <c r="AU156" s="216" t="s">
        <v>81</v>
      </c>
      <c r="AY156" s="18" t="s">
        <v>124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131</v>
      </c>
      <c r="BM156" s="216" t="s">
        <v>533</v>
      </c>
    </row>
    <row r="157" s="2" customFormat="1" ht="16.5" customHeight="1">
      <c r="A157" s="39"/>
      <c r="B157" s="40"/>
      <c r="C157" s="205" t="s">
        <v>432</v>
      </c>
      <c r="D157" s="205" t="s">
        <v>126</v>
      </c>
      <c r="E157" s="206" t="s">
        <v>429</v>
      </c>
      <c r="F157" s="207" t="s">
        <v>430</v>
      </c>
      <c r="G157" s="208" t="s">
        <v>194</v>
      </c>
      <c r="H157" s="209">
        <v>1</v>
      </c>
      <c r="I157" s="210"/>
      <c r="J157" s="211">
        <f>ROUND(I157*H157,2)</f>
        <v>0</v>
      </c>
      <c r="K157" s="207" t="s">
        <v>130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131</v>
      </c>
      <c r="AT157" s="216" t="s">
        <v>126</v>
      </c>
      <c r="AU157" s="216" t="s">
        <v>81</v>
      </c>
      <c r="AY157" s="18" t="s">
        <v>124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131</v>
      </c>
      <c r="BM157" s="216" t="s">
        <v>534</v>
      </c>
    </row>
    <row r="158" s="2" customFormat="1">
      <c r="A158" s="39"/>
      <c r="B158" s="40"/>
      <c r="C158" s="251" t="s">
        <v>436</v>
      </c>
      <c r="D158" s="251" t="s">
        <v>169</v>
      </c>
      <c r="E158" s="252" t="s">
        <v>433</v>
      </c>
      <c r="F158" s="253" t="s">
        <v>434</v>
      </c>
      <c r="G158" s="254" t="s">
        <v>194</v>
      </c>
      <c r="H158" s="255">
        <v>1</v>
      </c>
      <c r="I158" s="256"/>
      <c r="J158" s="257">
        <f>ROUND(I158*H158,2)</f>
        <v>0</v>
      </c>
      <c r="K158" s="253" t="s">
        <v>130</v>
      </c>
      <c r="L158" s="258"/>
      <c r="M158" s="259" t="s">
        <v>19</v>
      </c>
      <c r="N158" s="260" t="s">
        <v>42</v>
      </c>
      <c r="O158" s="85"/>
      <c r="P158" s="214">
        <f>O158*H158</f>
        <v>0</v>
      </c>
      <c r="Q158" s="214">
        <v>0.014</v>
      </c>
      <c r="R158" s="214">
        <f>Q158*H158</f>
        <v>0.014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168</v>
      </c>
      <c r="AT158" s="216" t="s">
        <v>169</v>
      </c>
      <c r="AU158" s="216" t="s">
        <v>81</v>
      </c>
      <c r="AY158" s="18" t="s">
        <v>124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131</v>
      </c>
      <c r="BM158" s="216" t="s">
        <v>535</v>
      </c>
    </row>
    <row r="159" s="2" customFormat="1">
      <c r="A159" s="39"/>
      <c r="B159" s="40"/>
      <c r="C159" s="251" t="s">
        <v>440</v>
      </c>
      <c r="D159" s="251" t="s">
        <v>169</v>
      </c>
      <c r="E159" s="252" t="s">
        <v>437</v>
      </c>
      <c r="F159" s="253" t="s">
        <v>438</v>
      </c>
      <c r="G159" s="254" t="s">
        <v>194</v>
      </c>
      <c r="H159" s="255">
        <v>1</v>
      </c>
      <c r="I159" s="256"/>
      <c r="J159" s="257">
        <f>ROUND(I159*H159,2)</f>
        <v>0</v>
      </c>
      <c r="K159" s="253" t="s">
        <v>130</v>
      </c>
      <c r="L159" s="258"/>
      <c r="M159" s="259" t="s">
        <v>19</v>
      </c>
      <c r="N159" s="260" t="s">
        <v>42</v>
      </c>
      <c r="O159" s="85"/>
      <c r="P159" s="214">
        <f>O159*H159</f>
        <v>0</v>
      </c>
      <c r="Q159" s="214">
        <v>0.0019</v>
      </c>
      <c r="R159" s="214">
        <f>Q159*H159</f>
        <v>0.0019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168</v>
      </c>
      <c r="AT159" s="216" t="s">
        <v>169</v>
      </c>
      <c r="AU159" s="216" t="s">
        <v>81</v>
      </c>
      <c r="AY159" s="18" t="s">
        <v>124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131</v>
      </c>
      <c r="BM159" s="216" t="s">
        <v>536</v>
      </c>
    </row>
    <row r="160" s="2" customFormat="1" ht="16.5" customHeight="1">
      <c r="A160" s="39"/>
      <c r="B160" s="40"/>
      <c r="C160" s="205" t="s">
        <v>442</v>
      </c>
      <c r="D160" s="205" t="s">
        <v>126</v>
      </c>
      <c r="E160" s="206" t="s">
        <v>294</v>
      </c>
      <c r="F160" s="207" t="s">
        <v>295</v>
      </c>
      <c r="G160" s="208" t="s">
        <v>194</v>
      </c>
      <c r="H160" s="209">
        <v>5</v>
      </c>
      <c r="I160" s="210"/>
      <c r="J160" s="211">
        <f>ROUND(I160*H160,2)</f>
        <v>0</v>
      </c>
      <c r="K160" s="207" t="s">
        <v>130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0.12303</v>
      </c>
      <c r="R160" s="214">
        <f>Q160*H160</f>
        <v>0.61514999999999997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131</v>
      </c>
      <c r="AT160" s="216" t="s">
        <v>126</v>
      </c>
      <c r="AU160" s="216" t="s">
        <v>81</v>
      </c>
      <c r="AY160" s="18" t="s">
        <v>124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131</v>
      </c>
      <c r="BM160" s="216" t="s">
        <v>537</v>
      </c>
    </row>
    <row r="161" s="2" customFormat="1">
      <c r="A161" s="39"/>
      <c r="B161" s="40"/>
      <c r="C161" s="251" t="s">
        <v>444</v>
      </c>
      <c r="D161" s="251" t="s">
        <v>169</v>
      </c>
      <c r="E161" s="252" t="s">
        <v>298</v>
      </c>
      <c r="F161" s="253" t="s">
        <v>299</v>
      </c>
      <c r="G161" s="254" t="s">
        <v>194</v>
      </c>
      <c r="H161" s="255">
        <v>5</v>
      </c>
      <c r="I161" s="256"/>
      <c r="J161" s="257">
        <f>ROUND(I161*H161,2)</f>
        <v>0</v>
      </c>
      <c r="K161" s="253" t="s">
        <v>130</v>
      </c>
      <c r="L161" s="258"/>
      <c r="M161" s="259" t="s">
        <v>19</v>
      </c>
      <c r="N161" s="260" t="s">
        <v>42</v>
      </c>
      <c r="O161" s="85"/>
      <c r="P161" s="214">
        <f>O161*H161</f>
        <v>0</v>
      </c>
      <c r="Q161" s="214">
        <v>0.013299999999999999</v>
      </c>
      <c r="R161" s="214">
        <f>Q161*H161</f>
        <v>0.066500000000000004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168</v>
      </c>
      <c r="AT161" s="216" t="s">
        <v>169</v>
      </c>
      <c r="AU161" s="216" t="s">
        <v>81</v>
      </c>
      <c r="AY161" s="18" t="s">
        <v>124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131</v>
      </c>
      <c r="BM161" s="216" t="s">
        <v>538</v>
      </c>
    </row>
    <row r="162" s="2" customFormat="1">
      <c r="A162" s="39"/>
      <c r="B162" s="40"/>
      <c r="C162" s="251" t="s">
        <v>454</v>
      </c>
      <c r="D162" s="251" t="s">
        <v>169</v>
      </c>
      <c r="E162" s="252" t="s">
        <v>302</v>
      </c>
      <c r="F162" s="253" t="s">
        <v>303</v>
      </c>
      <c r="G162" s="254" t="s">
        <v>194</v>
      </c>
      <c r="H162" s="255">
        <v>5</v>
      </c>
      <c r="I162" s="256"/>
      <c r="J162" s="257">
        <f>ROUND(I162*H162,2)</f>
        <v>0</v>
      </c>
      <c r="K162" s="253" t="s">
        <v>130</v>
      </c>
      <c r="L162" s="258"/>
      <c r="M162" s="259" t="s">
        <v>19</v>
      </c>
      <c r="N162" s="260" t="s">
        <v>42</v>
      </c>
      <c r="O162" s="85"/>
      <c r="P162" s="214">
        <f>O162*H162</f>
        <v>0</v>
      </c>
      <c r="Q162" s="214">
        <v>0.00089999999999999998</v>
      </c>
      <c r="R162" s="214">
        <f>Q162*H162</f>
        <v>0.0044999999999999997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168</v>
      </c>
      <c r="AT162" s="216" t="s">
        <v>169</v>
      </c>
      <c r="AU162" s="216" t="s">
        <v>81</v>
      </c>
      <c r="AY162" s="18" t="s">
        <v>124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131</v>
      </c>
      <c r="BM162" s="216" t="s">
        <v>539</v>
      </c>
    </row>
    <row r="163" s="2" customFormat="1" ht="33" customHeight="1">
      <c r="A163" s="39"/>
      <c r="B163" s="40"/>
      <c r="C163" s="205" t="s">
        <v>450</v>
      </c>
      <c r="D163" s="205" t="s">
        <v>126</v>
      </c>
      <c r="E163" s="206" t="s">
        <v>306</v>
      </c>
      <c r="F163" s="207" t="s">
        <v>307</v>
      </c>
      <c r="G163" s="208" t="s">
        <v>194</v>
      </c>
      <c r="H163" s="209">
        <v>6</v>
      </c>
      <c r="I163" s="210"/>
      <c r="J163" s="211">
        <f>ROUND(I163*H163,2)</f>
        <v>0</v>
      </c>
      <c r="K163" s="207" t="s">
        <v>130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0.00016000000000000001</v>
      </c>
      <c r="R163" s="214">
        <f>Q163*H163</f>
        <v>0.00096000000000000013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131</v>
      </c>
      <c r="AT163" s="216" t="s">
        <v>126</v>
      </c>
      <c r="AU163" s="216" t="s">
        <v>81</v>
      </c>
      <c r="AY163" s="18" t="s">
        <v>124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131</v>
      </c>
      <c r="BM163" s="216" t="s">
        <v>540</v>
      </c>
    </row>
    <row r="164" s="13" customFormat="1">
      <c r="A164" s="13"/>
      <c r="B164" s="218"/>
      <c r="C164" s="219"/>
      <c r="D164" s="220" t="s">
        <v>133</v>
      </c>
      <c r="E164" s="221" t="s">
        <v>19</v>
      </c>
      <c r="F164" s="222" t="s">
        <v>448</v>
      </c>
      <c r="G164" s="219"/>
      <c r="H164" s="221" t="s">
        <v>19</v>
      </c>
      <c r="I164" s="223"/>
      <c r="J164" s="219"/>
      <c r="K164" s="219"/>
      <c r="L164" s="224"/>
      <c r="M164" s="225"/>
      <c r="N164" s="226"/>
      <c r="O164" s="226"/>
      <c r="P164" s="226"/>
      <c r="Q164" s="226"/>
      <c r="R164" s="226"/>
      <c r="S164" s="226"/>
      <c r="T164" s="22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8" t="s">
        <v>133</v>
      </c>
      <c r="AU164" s="228" t="s">
        <v>81</v>
      </c>
      <c r="AV164" s="13" t="s">
        <v>79</v>
      </c>
      <c r="AW164" s="13" t="s">
        <v>33</v>
      </c>
      <c r="AX164" s="13" t="s">
        <v>71</v>
      </c>
      <c r="AY164" s="228" t="s">
        <v>124</v>
      </c>
    </row>
    <row r="165" s="14" customFormat="1">
      <c r="A165" s="14"/>
      <c r="B165" s="229"/>
      <c r="C165" s="230"/>
      <c r="D165" s="220" t="s">
        <v>133</v>
      </c>
      <c r="E165" s="231" t="s">
        <v>19</v>
      </c>
      <c r="F165" s="232" t="s">
        <v>541</v>
      </c>
      <c r="G165" s="230"/>
      <c r="H165" s="233">
        <v>6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9" t="s">
        <v>133</v>
      </c>
      <c r="AU165" s="239" t="s">
        <v>81</v>
      </c>
      <c r="AV165" s="14" t="s">
        <v>81</v>
      </c>
      <c r="AW165" s="14" t="s">
        <v>33</v>
      </c>
      <c r="AX165" s="14" t="s">
        <v>79</v>
      </c>
      <c r="AY165" s="239" t="s">
        <v>124</v>
      </c>
    </row>
    <row r="166" s="2" customFormat="1" ht="16.5" customHeight="1">
      <c r="A166" s="39"/>
      <c r="B166" s="40"/>
      <c r="C166" s="205" t="s">
        <v>452</v>
      </c>
      <c r="D166" s="205" t="s">
        <v>126</v>
      </c>
      <c r="E166" s="206" t="s">
        <v>312</v>
      </c>
      <c r="F166" s="207" t="s">
        <v>313</v>
      </c>
      <c r="G166" s="208" t="s">
        <v>206</v>
      </c>
      <c r="H166" s="209">
        <v>115.45999999999999</v>
      </c>
      <c r="I166" s="210"/>
      <c r="J166" s="211">
        <f>ROUND(I166*H166,2)</f>
        <v>0</v>
      </c>
      <c r="K166" s="207" t="s">
        <v>130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0.00019000000000000001</v>
      </c>
      <c r="R166" s="214">
        <f>Q166*H166</f>
        <v>0.021937399999999999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131</v>
      </c>
      <c r="AT166" s="216" t="s">
        <v>126</v>
      </c>
      <c r="AU166" s="216" t="s">
        <v>81</v>
      </c>
      <c r="AY166" s="18" t="s">
        <v>124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131</v>
      </c>
      <c r="BM166" s="216" t="s">
        <v>542</v>
      </c>
    </row>
    <row r="167" s="2" customFormat="1" ht="21.75" customHeight="1">
      <c r="A167" s="39"/>
      <c r="B167" s="40"/>
      <c r="C167" s="205" t="s">
        <v>446</v>
      </c>
      <c r="D167" s="205" t="s">
        <v>126</v>
      </c>
      <c r="E167" s="206" t="s">
        <v>316</v>
      </c>
      <c r="F167" s="207" t="s">
        <v>317</v>
      </c>
      <c r="G167" s="208" t="s">
        <v>206</v>
      </c>
      <c r="H167" s="209">
        <v>115.45999999999999</v>
      </c>
      <c r="I167" s="210"/>
      <c r="J167" s="211">
        <f>ROUND(I167*H167,2)</f>
        <v>0</v>
      </c>
      <c r="K167" s="207" t="s">
        <v>130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6.9999999999999994E-05</v>
      </c>
      <c r="R167" s="214">
        <f>Q167*H167</f>
        <v>0.0080821999999999995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131</v>
      </c>
      <c r="AT167" s="216" t="s">
        <v>126</v>
      </c>
      <c r="AU167" s="216" t="s">
        <v>81</v>
      </c>
      <c r="AY167" s="18" t="s">
        <v>124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131</v>
      </c>
      <c r="BM167" s="216" t="s">
        <v>543</v>
      </c>
    </row>
    <row r="168" s="12" customFormat="1" ht="22.8" customHeight="1">
      <c r="A168" s="12"/>
      <c r="B168" s="189"/>
      <c r="C168" s="190"/>
      <c r="D168" s="191" t="s">
        <v>70</v>
      </c>
      <c r="E168" s="203" t="s">
        <v>174</v>
      </c>
      <c r="F168" s="203" t="s">
        <v>544</v>
      </c>
      <c r="G168" s="190"/>
      <c r="H168" s="190"/>
      <c r="I168" s="193"/>
      <c r="J168" s="204">
        <f>BK168</f>
        <v>0</v>
      </c>
      <c r="K168" s="190"/>
      <c r="L168" s="195"/>
      <c r="M168" s="196"/>
      <c r="N168" s="197"/>
      <c r="O168" s="197"/>
      <c r="P168" s="198">
        <f>P169</f>
        <v>0</v>
      </c>
      <c r="Q168" s="197"/>
      <c r="R168" s="198">
        <f>R169</f>
        <v>0</v>
      </c>
      <c r="S168" s="197"/>
      <c r="T168" s="199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0" t="s">
        <v>79</v>
      </c>
      <c r="AT168" s="201" t="s">
        <v>70</v>
      </c>
      <c r="AU168" s="201" t="s">
        <v>79</v>
      </c>
      <c r="AY168" s="200" t="s">
        <v>124</v>
      </c>
      <c r="BK168" s="202">
        <f>BK169</f>
        <v>0</v>
      </c>
    </row>
    <row r="169" s="2" customFormat="1">
      <c r="A169" s="39"/>
      <c r="B169" s="40"/>
      <c r="C169" s="205" t="s">
        <v>426</v>
      </c>
      <c r="D169" s="205" t="s">
        <v>126</v>
      </c>
      <c r="E169" s="206" t="s">
        <v>545</v>
      </c>
      <c r="F169" s="207" t="s">
        <v>546</v>
      </c>
      <c r="G169" s="208" t="s">
        <v>206</v>
      </c>
      <c r="H169" s="209">
        <v>27</v>
      </c>
      <c r="I169" s="210"/>
      <c r="J169" s="211">
        <f>ROUND(I169*H169,2)</f>
        <v>0</v>
      </c>
      <c r="K169" s="207" t="s">
        <v>130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131</v>
      </c>
      <c r="AT169" s="216" t="s">
        <v>126</v>
      </c>
      <c r="AU169" s="216" t="s">
        <v>81</v>
      </c>
      <c r="AY169" s="18" t="s">
        <v>124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131</v>
      </c>
      <c r="BM169" s="216" t="s">
        <v>547</v>
      </c>
    </row>
    <row r="170" s="12" customFormat="1" ht="22.8" customHeight="1">
      <c r="A170" s="12"/>
      <c r="B170" s="189"/>
      <c r="C170" s="190"/>
      <c r="D170" s="191" t="s">
        <v>70</v>
      </c>
      <c r="E170" s="203" t="s">
        <v>548</v>
      </c>
      <c r="F170" s="203" t="s">
        <v>549</v>
      </c>
      <c r="G170" s="190"/>
      <c r="H170" s="190"/>
      <c r="I170" s="193"/>
      <c r="J170" s="204">
        <f>BK170</f>
        <v>0</v>
      </c>
      <c r="K170" s="190"/>
      <c r="L170" s="195"/>
      <c r="M170" s="196"/>
      <c r="N170" s="197"/>
      <c r="O170" s="197"/>
      <c r="P170" s="198">
        <f>SUM(P171:P175)</f>
        <v>0</v>
      </c>
      <c r="Q170" s="197"/>
      <c r="R170" s="198">
        <f>SUM(R171:R175)</f>
        <v>0</v>
      </c>
      <c r="S170" s="197"/>
      <c r="T170" s="199">
        <f>SUM(T171:T175)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0" t="s">
        <v>79</v>
      </c>
      <c r="AT170" s="201" t="s">
        <v>70</v>
      </c>
      <c r="AU170" s="201" t="s">
        <v>79</v>
      </c>
      <c r="AY170" s="200" t="s">
        <v>124</v>
      </c>
      <c r="BK170" s="202">
        <f>SUM(BK171:BK175)</f>
        <v>0</v>
      </c>
    </row>
    <row r="171" s="2" customFormat="1">
      <c r="A171" s="39"/>
      <c r="B171" s="40"/>
      <c r="C171" s="205" t="s">
        <v>550</v>
      </c>
      <c r="D171" s="205" t="s">
        <v>126</v>
      </c>
      <c r="E171" s="206" t="s">
        <v>551</v>
      </c>
      <c r="F171" s="207" t="s">
        <v>552</v>
      </c>
      <c r="G171" s="208" t="s">
        <v>149</v>
      </c>
      <c r="H171" s="209">
        <v>13.91</v>
      </c>
      <c r="I171" s="210"/>
      <c r="J171" s="211">
        <f>ROUND(I171*H171,2)</f>
        <v>0</v>
      </c>
      <c r="K171" s="207" t="s">
        <v>130</v>
      </c>
      <c r="L171" s="45"/>
      <c r="M171" s="212" t="s">
        <v>19</v>
      </c>
      <c r="N171" s="213" t="s">
        <v>42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131</v>
      </c>
      <c r="AT171" s="216" t="s">
        <v>126</v>
      </c>
      <c r="AU171" s="216" t="s">
        <v>81</v>
      </c>
      <c r="AY171" s="18" t="s">
        <v>124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131</v>
      </c>
      <c r="BM171" s="216" t="s">
        <v>553</v>
      </c>
    </row>
    <row r="172" s="2" customFormat="1">
      <c r="A172" s="39"/>
      <c r="B172" s="40"/>
      <c r="C172" s="205" t="s">
        <v>554</v>
      </c>
      <c r="D172" s="205" t="s">
        <v>126</v>
      </c>
      <c r="E172" s="206" t="s">
        <v>555</v>
      </c>
      <c r="F172" s="207" t="s">
        <v>556</v>
      </c>
      <c r="G172" s="208" t="s">
        <v>149</v>
      </c>
      <c r="H172" s="209">
        <v>125.19</v>
      </c>
      <c r="I172" s="210"/>
      <c r="J172" s="211">
        <f>ROUND(I172*H172,2)</f>
        <v>0</v>
      </c>
      <c r="K172" s="207" t="s">
        <v>130</v>
      </c>
      <c r="L172" s="45"/>
      <c r="M172" s="212" t="s">
        <v>19</v>
      </c>
      <c r="N172" s="213" t="s">
        <v>42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131</v>
      </c>
      <c r="AT172" s="216" t="s">
        <v>126</v>
      </c>
      <c r="AU172" s="216" t="s">
        <v>81</v>
      </c>
      <c r="AY172" s="18" t="s">
        <v>124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131</v>
      </c>
      <c r="BM172" s="216" t="s">
        <v>557</v>
      </c>
    </row>
    <row r="173" s="14" customFormat="1">
      <c r="A173" s="14"/>
      <c r="B173" s="229"/>
      <c r="C173" s="230"/>
      <c r="D173" s="220" t="s">
        <v>133</v>
      </c>
      <c r="E173" s="231" t="s">
        <v>19</v>
      </c>
      <c r="F173" s="232" t="s">
        <v>558</v>
      </c>
      <c r="G173" s="230"/>
      <c r="H173" s="233">
        <v>125.19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9" t="s">
        <v>133</v>
      </c>
      <c r="AU173" s="239" t="s">
        <v>81</v>
      </c>
      <c r="AV173" s="14" t="s">
        <v>81</v>
      </c>
      <c r="AW173" s="14" t="s">
        <v>33</v>
      </c>
      <c r="AX173" s="14" t="s">
        <v>79</v>
      </c>
      <c r="AY173" s="239" t="s">
        <v>124</v>
      </c>
    </row>
    <row r="174" s="2" customFormat="1" ht="44.25" customHeight="1">
      <c r="A174" s="39"/>
      <c r="B174" s="40"/>
      <c r="C174" s="205" t="s">
        <v>559</v>
      </c>
      <c r="D174" s="205" t="s">
        <v>126</v>
      </c>
      <c r="E174" s="206" t="s">
        <v>560</v>
      </c>
      <c r="F174" s="207" t="s">
        <v>148</v>
      </c>
      <c r="G174" s="208" t="s">
        <v>149</v>
      </c>
      <c r="H174" s="209">
        <v>6.8399999999999999</v>
      </c>
      <c r="I174" s="210"/>
      <c r="J174" s="211">
        <f>ROUND(I174*H174,2)</f>
        <v>0</v>
      </c>
      <c r="K174" s="207" t="s">
        <v>130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131</v>
      </c>
      <c r="AT174" s="216" t="s">
        <v>126</v>
      </c>
      <c r="AU174" s="216" t="s">
        <v>81</v>
      </c>
      <c r="AY174" s="18" t="s">
        <v>124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131</v>
      </c>
      <c r="BM174" s="216" t="s">
        <v>561</v>
      </c>
    </row>
    <row r="175" s="2" customFormat="1" ht="44.25" customHeight="1">
      <c r="A175" s="39"/>
      <c r="B175" s="40"/>
      <c r="C175" s="205" t="s">
        <v>562</v>
      </c>
      <c r="D175" s="205" t="s">
        <v>126</v>
      </c>
      <c r="E175" s="206" t="s">
        <v>563</v>
      </c>
      <c r="F175" s="207" t="s">
        <v>564</v>
      </c>
      <c r="G175" s="208" t="s">
        <v>149</v>
      </c>
      <c r="H175" s="209">
        <v>7.0700000000000003</v>
      </c>
      <c r="I175" s="210"/>
      <c r="J175" s="211">
        <f>ROUND(I175*H175,2)</f>
        <v>0</v>
      </c>
      <c r="K175" s="207" t="s">
        <v>130</v>
      </c>
      <c r="L175" s="45"/>
      <c r="M175" s="212" t="s">
        <v>19</v>
      </c>
      <c r="N175" s="213" t="s">
        <v>42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131</v>
      </c>
      <c r="AT175" s="216" t="s">
        <v>126</v>
      </c>
      <c r="AU175" s="216" t="s">
        <v>81</v>
      </c>
      <c r="AY175" s="18" t="s">
        <v>124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79</v>
      </c>
      <c r="BK175" s="217">
        <f>ROUND(I175*H175,2)</f>
        <v>0</v>
      </c>
      <c r="BL175" s="18" t="s">
        <v>131</v>
      </c>
      <c r="BM175" s="216" t="s">
        <v>565</v>
      </c>
    </row>
    <row r="176" s="12" customFormat="1" ht="22.8" customHeight="1">
      <c r="A176" s="12"/>
      <c r="B176" s="189"/>
      <c r="C176" s="190"/>
      <c r="D176" s="191" t="s">
        <v>70</v>
      </c>
      <c r="E176" s="203" t="s">
        <v>319</v>
      </c>
      <c r="F176" s="203" t="s">
        <v>320</v>
      </c>
      <c r="G176" s="190"/>
      <c r="H176" s="190"/>
      <c r="I176" s="193"/>
      <c r="J176" s="204">
        <f>BK176</f>
        <v>0</v>
      </c>
      <c r="K176" s="190"/>
      <c r="L176" s="195"/>
      <c r="M176" s="196"/>
      <c r="N176" s="197"/>
      <c r="O176" s="197"/>
      <c r="P176" s="198">
        <f>SUM(P177:P178)</f>
        <v>0</v>
      </c>
      <c r="Q176" s="197"/>
      <c r="R176" s="198">
        <f>SUM(R177:R178)</f>
        <v>0</v>
      </c>
      <c r="S176" s="197"/>
      <c r="T176" s="199">
        <f>SUM(T177:T178)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0" t="s">
        <v>79</v>
      </c>
      <c r="AT176" s="201" t="s">
        <v>70</v>
      </c>
      <c r="AU176" s="201" t="s">
        <v>79</v>
      </c>
      <c r="AY176" s="200" t="s">
        <v>124</v>
      </c>
      <c r="BK176" s="202">
        <f>SUM(BK177:BK178)</f>
        <v>0</v>
      </c>
    </row>
    <row r="177" s="2" customFormat="1" ht="44.25" customHeight="1">
      <c r="A177" s="39"/>
      <c r="B177" s="40"/>
      <c r="C177" s="205" t="s">
        <v>566</v>
      </c>
      <c r="D177" s="205" t="s">
        <v>126</v>
      </c>
      <c r="E177" s="206" t="s">
        <v>567</v>
      </c>
      <c r="F177" s="207" t="s">
        <v>568</v>
      </c>
      <c r="G177" s="208" t="s">
        <v>149</v>
      </c>
      <c r="H177" s="209">
        <v>14.5</v>
      </c>
      <c r="I177" s="210"/>
      <c r="J177" s="211">
        <f>ROUND(I177*H177,2)</f>
        <v>0</v>
      </c>
      <c r="K177" s="207" t="s">
        <v>130</v>
      </c>
      <c r="L177" s="45"/>
      <c r="M177" s="212" t="s">
        <v>19</v>
      </c>
      <c r="N177" s="213" t="s">
        <v>42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131</v>
      </c>
      <c r="AT177" s="216" t="s">
        <v>126</v>
      </c>
      <c r="AU177" s="216" t="s">
        <v>81</v>
      </c>
      <c r="AY177" s="18" t="s">
        <v>124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131</v>
      </c>
      <c r="BM177" s="216" t="s">
        <v>569</v>
      </c>
    </row>
    <row r="178" s="2" customFormat="1">
      <c r="A178" s="39"/>
      <c r="B178" s="40"/>
      <c r="C178" s="205" t="s">
        <v>570</v>
      </c>
      <c r="D178" s="205" t="s">
        <v>126</v>
      </c>
      <c r="E178" s="206" t="s">
        <v>322</v>
      </c>
      <c r="F178" s="207" t="s">
        <v>323</v>
      </c>
      <c r="G178" s="208" t="s">
        <v>149</v>
      </c>
      <c r="H178" s="209">
        <v>3.859</v>
      </c>
      <c r="I178" s="210"/>
      <c r="J178" s="211">
        <f>ROUND(I178*H178,2)</f>
        <v>0</v>
      </c>
      <c r="K178" s="207" t="s">
        <v>130</v>
      </c>
      <c r="L178" s="45"/>
      <c r="M178" s="261" t="s">
        <v>19</v>
      </c>
      <c r="N178" s="262" t="s">
        <v>42</v>
      </c>
      <c r="O178" s="263"/>
      <c r="P178" s="264">
        <f>O178*H178</f>
        <v>0</v>
      </c>
      <c r="Q178" s="264">
        <v>0</v>
      </c>
      <c r="R178" s="264">
        <f>Q178*H178</f>
        <v>0</v>
      </c>
      <c r="S178" s="264">
        <v>0</v>
      </c>
      <c r="T178" s="26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131</v>
      </c>
      <c r="AT178" s="216" t="s">
        <v>126</v>
      </c>
      <c r="AU178" s="216" t="s">
        <v>81</v>
      </c>
      <c r="AY178" s="18" t="s">
        <v>124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79</v>
      </c>
      <c r="BK178" s="217">
        <f>ROUND(I178*H178,2)</f>
        <v>0</v>
      </c>
      <c r="BL178" s="18" t="s">
        <v>131</v>
      </c>
      <c r="BM178" s="216" t="s">
        <v>571</v>
      </c>
    </row>
    <row r="179" s="2" customFormat="1" ht="6.96" customHeight="1">
      <c r="A179" s="39"/>
      <c r="B179" s="60"/>
      <c r="C179" s="61"/>
      <c r="D179" s="61"/>
      <c r="E179" s="61"/>
      <c r="F179" s="61"/>
      <c r="G179" s="61"/>
      <c r="H179" s="61"/>
      <c r="I179" s="61"/>
      <c r="J179" s="61"/>
      <c r="K179" s="61"/>
      <c r="L179" s="45"/>
      <c r="M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</row>
  </sheetData>
  <sheetProtection sheet="1" autoFilter="0" formatColumns="0" formatRows="0" objects="1" scenarios="1" spinCount="100000" saltValue="UOXcwmacGqZAJ7S603ghDIZOPUE2F5Fi+b5tj3GF13LSsT8xN3kFX7GieWLeuEu4PO7M+QNZWCMItUjG1NhWyw==" hashValue="NB6anuX8pl0s82l7LZ+tJmc2tdRvwHbB4d5Mw9GcPOt2f/WDdDy22kr2OLCi3QKOKNf0VNjazvUW/HY/aHfpVQ==" algorithmName="SHA-512" password="CC35"/>
  <autoFilter ref="C86:K17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SO-04 Rozšíření vodovodu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572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15. 2. 2021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ROUND((SUM(BE84:BE157)),  2)</f>
        <v>0</v>
      </c>
      <c r="G33" s="39"/>
      <c r="H33" s="39"/>
      <c r="I33" s="149">
        <v>0.20999999999999999</v>
      </c>
      <c r="J33" s="148">
        <f>ROUND(((SUM(BE84:BE157))*I33),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ROUND((SUM(BF84:BF157)),  2)</f>
        <v>0</v>
      </c>
      <c r="G34" s="39"/>
      <c r="H34" s="39"/>
      <c r="I34" s="149">
        <v>0.14999999999999999</v>
      </c>
      <c r="J34" s="148">
        <f>ROUND(((SUM(BF84:BF157))*I34),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ROUND((SUM(BG84:BG157)),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ROUND((SUM(BH84:BH157)),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ROUND((SUM(BI84:BI157)),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SO-04 Rozšíření vodovodu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SO-04 Rozšíření vodovodu Řad H1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15. 2. 2021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Rotava,Sídliště 721,Rotava</v>
      </c>
      <c r="G54" s="41"/>
      <c r="H54" s="41"/>
      <c r="I54" s="33" t="s">
        <v>31</v>
      </c>
      <c r="J54" s="37" t="str">
        <f>E21</f>
        <v>Štefan Bolvári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Štefan Bolvári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106</v>
      </c>
      <c r="E62" s="175"/>
      <c r="F62" s="175"/>
      <c r="G62" s="175"/>
      <c r="H62" s="175"/>
      <c r="I62" s="175"/>
      <c r="J62" s="176">
        <f>J108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107</v>
      </c>
      <c r="E63" s="175"/>
      <c r="F63" s="175"/>
      <c r="G63" s="175"/>
      <c r="H63" s="175"/>
      <c r="I63" s="175"/>
      <c r="J63" s="176">
        <f>J117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108</v>
      </c>
      <c r="E64" s="175"/>
      <c r="F64" s="175"/>
      <c r="G64" s="175"/>
      <c r="H64" s="175"/>
      <c r="I64" s="175"/>
      <c r="J64" s="176">
        <f>J156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109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SO-04 Rozšíření vodovodu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04 - SO-04 Rozšíření vodovodu Řad H1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Rotava</v>
      </c>
      <c r="G78" s="41"/>
      <c r="H78" s="41"/>
      <c r="I78" s="33" t="s">
        <v>23</v>
      </c>
      <c r="J78" s="73" t="str">
        <f>IF(J12="","",J12)</f>
        <v>15. 2. 2021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Město Rotava,Sídliště 721,Rotava</v>
      </c>
      <c r="G80" s="41"/>
      <c r="H80" s="41"/>
      <c r="I80" s="33" t="s">
        <v>31</v>
      </c>
      <c r="J80" s="37" t="str">
        <f>E21</f>
        <v>Štefan Bolvári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Štefan Bolvári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110</v>
      </c>
      <c r="D83" s="181" t="s">
        <v>56</v>
      </c>
      <c r="E83" s="181" t="s">
        <v>52</v>
      </c>
      <c r="F83" s="181" t="s">
        <v>53</v>
      </c>
      <c r="G83" s="181" t="s">
        <v>111</v>
      </c>
      <c r="H83" s="181" t="s">
        <v>112</v>
      </c>
      <c r="I83" s="181" t="s">
        <v>113</v>
      </c>
      <c r="J83" s="181" t="s">
        <v>102</v>
      </c>
      <c r="K83" s="182" t="s">
        <v>114</v>
      </c>
      <c r="L83" s="183"/>
      <c r="M83" s="93" t="s">
        <v>19</v>
      </c>
      <c r="N83" s="94" t="s">
        <v>41</v>
      </c>
      <c r="O83" s="94" t="s">
        <v>115</v>
      </c>
      <c r="P83" s="94" t="s">
        <v>116</v>
      </c>
      <c r="Q83" s="94" t="s">
        <v>117</v>
      </c>
      <c r="R83" s="94" t="s">
        <v>118</v>
      </c>
      <c r="S83" s="94" t="s">
        <v>119</v>
      </c>
      <c r="T83" s="95" t="s">
        <v>120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121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2.15463848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103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122</v>
      </c>
      <c r="F85" s="192" t="s">
        <v>123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P86+P108+P117+P156</f>
        <v>0</v>
      </c>
      <c r="Q85" s="197"/>
      <c r="R85" s="198">
        <f>R86+R108+R117+R156</f>
        <v>2.15463848</v>
      </c>
      <c r="S85" s="197"/>
      <c r="T85" s="199">
        <f>T86+T108+T117+T156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70</v>
      </c>
      <c r="AU85" s="201" t="s">
        <v>71</v>
      </c>
      <c r="AY85" s="200" t="s">
        <v>124</v>
      </c>
      <c r="BK85" s="202">
        <f>BK86+BK108+BK117+BK156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79</v>
      </c>
      <c r="F86" s="203" t="s">
        <v>125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SUM(P87:P107)</f>
        <v>0</v>
      </c>
      <c r="Q86" s="197"/>
      <c r="R86" s="198">
        <f>SUM(R87:R107)</f>
        <v>0</v>
      </c>
      <c r="S86" s="197"/>
      <c r="T86" s="199">
        <f>SUM(T87:T107)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70</v>
      </c>
      <c r="AU86" s="201" t="s">
        <v>79</v>
      </c>
      <c r="AY86" s="200" t="s">
        <v>124</v>
      </c>
      <c r="BK86" s="202">
        <f>SUM(BK87:BK107)</f>
        <v>0</v>
      </c>
    </row>
    <row r="87" s="2" customFormat="1">
      <c r="A87" s="39"/>
      <c r="B87" s="40"/>
      <c r="C87" s="205" t="s">
        <v>79</v>
      </c>
      <c r="D87" s="205" t="s">
        <v>126</v>
      </c>
      <c r="E87" s="206" t="s">
        <v>127</v>
      </c>
      <c r="F87" s="207" t="s">
        <v>128</v>
      </c>
      <c r="G87" s="208" t="s">
        <v>129</v>
      </c>
      <c r="H87" s="209">
        <v>152.136</v>
      </c>
      <c r="I87" s="210"/>
      <c r="J87" s="211">
        <f>ROUND(I87*H87,2)</f>
        <v>0</v>
      </c>
      <c r="K87" s="207" t="s">
        <v>130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131</v>
      </c>
      <c r="AT87" s="216" t="s">
        <v>126</v>
      </c>
      <c r="AU87" s="216" t="s">
        <v>81</v>
      </c>
      <c r="AY87" s="18" t="s">
        <v>124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131</v>
      </c>
      <c r="BM87" s="216" t="s">
        <v>573</v>
      </c>
    </row>
    <row r="88" s="13" customFormat="1">
      <c r="A88" s="13"/>
      <c r="B88" s="218"/>
      <c r="C88" s="219"/>
      <c r="D88" s="220" t="s">
        <v>133</v>
      </c>
      <c r="E88" s="221" t="s">
        <v>19</v>
      </c>
      <c r="F88" s="222" t="s">
        <v>134</v>
      </c>
      <c r="G88" s="219"/>
      <c r="H88" s="221" t="s">
        <v>19</v>
      </c>
      <c r="I88" s="223"/>
      <c r="J88" s="219"/>
      <c r="K88" s="219"/>
      <c r="L88" s="224"/>
      <c r="M88" s="225"/>
      <c r="N88" s="226"/>
      <c r="O88" s="226"/>
      <c r="P88" s="226"/>
      <c r="Q88" s="226"/>
      <c r="R88" s="226"/>
      <c r="S88" s="226"/>
      <c r="T88" s="227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8" t="s">
        <v>133</v>
      </c>
      <c r="AU88" s="228" t="s">
        <v>81</v>
      </c>
      <c r="AV88" s="13" t="s">
        <v>79</v>
      </c>
      <c r="AW88" s="13" t="s">
        <v>33</v>
      </c>
      <c r="AX88" s="13" t="s">
        <v>71</v>
      </c>
      <c r="AY88" s="228" t="s">
        <v>124</v>
      </c>
    </row>
    <row r="89" s="14" customFormat="1">
      <c r="A89" s="14"/>
      <c r="B89" s="229"/>
      <c r="C89" s="230"/>
      <c r="D89" s="220" t="s">
        <v>133</v>
      </c>
      <c r="E89" s="231" t="s">
        <v>19</v>
      </c>
      <c r="F89" s="232" t="s">
        <v>574</v>
      </c>
      <c r="G89" s="230"/>
      <c r="H89" s="233">
        <v>31.536000000000001</v>
      </c>
      <c r="I89" s="234"/>
      <c r="J89" s="230"/>
      <c r="K89" s="230"/>
      <c r="L89" s="235"/>
      <c r="M89" s="236"/>
      <c r="N89" s="237"/>
      <c r="O89" s="237"/>
      <c r="P89" s="237"/>
      <c r="Q89" s="237"/>
      <c r="R89" s="237"/>
      <c r="S89" s="237"/>
      <c r="T89" s="238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39" t="s">
        <v>133</v>
      </c>
      <c r="AU89" s="239" t="s">
        <v>81</v>
      </c>
      <c r="AV89" s="14" t="s">
        <v>81</v>
      </c>
      <c r="AW89" s="14" t="s">
        <v>33</v>
      </c>
      <c r="AX89" s="14" t="s">
        <v>71</v>
      </c>
      <c r="AY89" s="239" t="s">
        <v>124</v>
      </c>
    </row>
    <row r="90" s="13" customFormat="1">
      <c r="A90" s="13"/>
      <c r="B90" s="218"/>
      <c r="C90" s="219"/>
      <c r="D90" s="220" t="s">
        <v>133</v>
      </c>
      <c r="E90" s="221" t="s">
        <v>19</v>
      </c>
      <c r="F90" s="222" t="s">
        <v>575</v>
      </c>
      <c r="G90" s="219"/>
      <c r="H90" s="221" t="s">
        <v>19</v>
      </c>
      <c r="I90" s="223"/>
      <c r="J90" s="219"/>
      <c r="K90" s="219"/>
      <c r="L90" s="224"/>
      <c r="M90" s="225"/>
      <c r="N90" s="226"/>
      <c r="O90" s="226"/>
      <c r="P90" s="226"/>
      <c r="Q90" s="226"/>
      <c r="R90" s="226"/>
      <c r="S90" s="226"/>
      <c r="T90" s="22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8" t="s">
        <v>133</v>
      </c>
      <c r="AU90" s="228" t="s">
        <v>81</v>
      </c>
      <c r="AV90" s="13" t="s">
        <v>79</v>
      </c>
      <c r="AW90" s="13" t="s">
        <v>33</v>
      </c>
      <c r="AX90" s="13" t="s">
        <v>71</v>
      </c>
      <c r="AY90" s="228" t="s">
        <v>124</v>
      </c>
    </row>
    <row r="91" s="14" customFormat="1">
      <c r="A91" s="14"/>
      <c r="B91" s="229"/>
      <c r="C91" s="230"/>
      <c r="D91" s="220" t="s">
        <v>133</v>
      </c>
      <c r="E91" s="231" t="s">
        <v>19</v>
      </c>
      <c r="F91" s="232" t="s">
        <v>576</v>
      </c>
      <c r="G91" s="230"/>
      <c r="H91" s="233">
        <v>120.59999999999999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39" t="s">
        <v>133</v>
      </c>
      <c r="AU91" s="239" t="s">
        <v>81</v>
      </c>
      <c r="AV91" s="14" t="s">
        <v>81</v>
      </c>
      <c r="AW91" s="14" t="s">
        <v>33</v>
      </c>
      <c r="AX91" s="14" t="s">
        <v>71</v>
      </c>
      <c r="AY91" s="239" t="s">
        <v>124</v>
      </c>
    </row>
    <row r="92" s="15" customFormat="1">
      <c r="A92" s="15"/>
      <c r="B92" s="240"/>
      <c r="C92" s="241"/>
      <c r="D92" s="220" t="s">
        <v>133</v>
      </c>
      <c r="E92" s="242" t="s">
        <v>19</v>
      </c>
      <c r="F92" s="243" t="s">
        <v>138</v>
      </c>
      <c r="G92" s="241"/>
      <c r="H92" s="244">
        <v>152.136</v>
      </c>
      <c r="I92" s="245"/>
      <c r="J92" s="241"/>
      <c r="K92" s="241"/>
      <c r="L92" s="246"/>
      <c r="M92" s="247"/>
      <c r="N92" s="248"/>
      <c r="O92" s="248"/>
      <c r="P92" s="248"/>
      <c r="Q92" s="248"/>
      <c r="R92" s="248"/>
      <c r="S92" s="248"/>
      <c r="T92" s="249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0" t="s">
        <v>133</v>
      </c>
      <c r="AU92" s="250" t="s">
        <v>81</v>
      </c>
      <c r="AV92" s="15" t="s">
        <v>131</v>
      </c>
      <c r="AW92" s="15" t="s">
        <v>33</v>
      </c>
      <c r="AX92" s="15" t="s">
        <v>79</v>
      </c>
      <c r="AY92" s="250" t="s">
        <v>124</v>
      </c>
    </row>
    <row r="93" s="2" customFormat="1">
      <c r="A93" s="39"/>
      <c r="B93" s="40"/>
      <c r="C93" s="205" t="s">
        <v>81</v>
      </c>
      <c r="D93" s="205" t="s">
        <v>126</v>
      </c>
      <c r="E93" s="206" t="s">
        <v>139</v>
      </c>
      <c r="F93" s="207" t="s">
        <v>140</v>
      </c>
      <c r="G93" s="208" t="s">
        <v>129</v>
      </c>
      <c r="H93" s="209">
        <v>39.140000000000001</v>
      </c>
      <c r="I93" s="210"/>
      <c r="J93" s="211">
        <f>ROUND(I93*H93,2)</f>
        <v>0</v>
      </c>
      <c r="K93" s="207" t="s">
        <v>130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131</v>
      </c>
      <c r="AT93" s="216" t="s">
        <v>126</v>
      </c>
      <c r="AU93" s="216" t="s">
        <v>81</v>
      </c>
      <c r="AY93" s="18" t="s">
        <v>124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131</v>
      </c>
      <c r="BM93" s="216" t="s">
        <v>577</v>
      </c>
    </row>
    <row r="94" s="14" customFormat="1">
      <c r="A94" s="14"/>
      <c r="B94" s="229"/>
      <c r="C94" s="230"/>
      <c r="D94" s="220" t="s">
        <v>133</v>
      </c>
      <c r="E94" s="231" t="s">
        <v>19</v>
      </c>
      <c r="F94" s="232" t="s">
        <v>578</v>
      </c>
      <c r="G94" s="230"/>
      <c r="H94" s="233">
        <v>39.140000000000001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133</v>
      </c>
      <c r="AU94" s="239" t="s">
        <v>81</v>
      </c>
      <c r="AV94" s="14" t="s">
        <v>81</v>
      </c>
      <c r="AW94" s="14" t="s">
        <v>33</v>
      </c>
      <c r="AX94" s="14" t="s">
        <v>79</v>
      </c>
      <c r="AY94" s="239" t="s">
        <v>124</v>
      </c>
    </row>
    <row r="95" s="2" customFormat="1" ht="44.25" customHeight="1">
      <c r="A95" s="39"/>
      <c r="B95" s="40"/>
      <c r="C95" s="205" t="s">
        <v>143</v>
      </c>
      <c r="D95" s="205" t="s">
        <v>126</v>
      </c>
      <c r="E95" s="206" t="s">
        <v>144</v>
      </c>
      <c r="F95" s="207" t="s">
        <v>145</v>
      </c>
      <c r="G95" s="208" t="s">
        <v>129</v>
      </c>
      <c r="H95" s="209">
        <v>39.140000000000001</v>
      </c>
      <c r="I95" s="210"/>
      <c r="J95" s="211">
        <f>ROUND(I95*H95,2)</f>
        <v>0</v>
      </c>
      <c r="K95" s="207" t="s">
        <v>130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131</v>
      </c>
      <c r="AT95" s="216" t="s">
        <v>126</v>
      </c>
      <c r="AU95" s="216" t="s">
        <v>81</v>
      </c>
      <c r="AY95" s="18" t="s">
        <v>124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131</v>
      </c>
      <c r="BM95" s="216" t="s">
        <v>579</v>
      </c>
    </row>
    <row r="96" s="2" customFormat="1" ht="44.25" customHeight="1">
      <c r="A96" s="39"/>
      <c r="B96" s="40"/>
      <c r="C96" s="205" t="s">
        <v>131</v>
      </c>
      <c r="D96" s="205" t="s">
        <v>126</v>
      </c>
      <c r="E96" s="206" t="s">
        <v>147</v>
      </c>
      <c r="F96" s="207" t="s">
        <v>148</v>
      </c>
      <c r="G96" s="208" t="s">
        <v>149</v>
      </c>
      <c r="H96" s="209">
        <v>78.280000000000001</v>
      </c>
      <c r="I96" s="210"/>
      <c r="J96" s="211">
        <f>ROUND(I96*H96,2)</f>
        <v>0</v>
      </c>
      <c r="K96" s="207" t="s">
        <v>130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131</v>
      </c>
      <c r="AT96" s="216" t="s">
        <v>126</v>
      </c>
      <c r="AU96" s="216" t="s">
        <v>81</v>
      </c>
      <c r="AY96" s="18" t="s">
        <v>124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131</v>
      </c>
      <c r="BM96" s="216" t="s">
        <v>580</v>
      </c>
    </row>
    <row r="97" s="14" customFormat="1">
      <c r="A97" s="14"/>
      <c r="B97" s="229"/>
      <c r="C97" s="230"/>
      <c r="D97" s="220" t="s">
        <v>133</v>
      </c>
      <c r="E97" s="231" t="s">
        <v>19</v>
      </c>
      <c r="F97" s="232" t="s">
        <v>581</v>
      </c>
      <c r="G97" s="230"/>
      <c r="H97" s="233">
        <v>78.280000000000001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133</v>
      </c>
      <c r="AU97" s="239" t="s">
        <v>81</v>
      </c>
      <c r="AV97" s="14" t="s">
        <v>81</v>
      </c>
      <c r="AW97" s="14" t="s">
        <v>33</v>
      </c>
      <c r="AX97" s="14" t="s">
        <v>79</v>
      </c>
      <c r="AY97" s="239" t="s">
        <v>124</v>
      </c>
    </row>
    <row r="98" s="2" customFormat="1">
      <c r="A98" s="39"/>
      <c r="B98" s="40"/>
      <c r="C98" s="205" t="s">
        <v>152</v>
      </c>
      <c r="D98" s="205" t="s">
        <v>126</v>
      </c>
      <c r="E98" s="206" t="s">
        <v>153</v>
      </c>
      <c r="F98" s="207" t="s">
        <v>154</v>
      </c>
      <c r="G98" s="208" t="s">
        <v>129</v>
      </c>
      <c r="H98" s="209">
        <v>39.140000000000001</v>
      </c>
      <c r="I98" s="210"/>
      <c r="J98" s="211">
        <f>ROUND(I98*H98,2)</f>
        <v>0</v>
      </c>
      <c r="K98" s="207" t="s">
        <v>130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131</v>
      </c>
      <c r="AT98" s="216" t="s">
        <v>126</v>
      </c>
      <c r="AU98" s="216" t="s">
        <v>81</v>
      </c>
      <c r="AY98" s="18" t="s">
        <v>124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131</v>
      </c>
      <c r="BM98" s="216" t="s">
        <v>582</v>
      </c>
    </row>
    <row r="99" s="2" customFormat="1" ht="44.25" customHeight="1">
      <c r="A99" s="39"/>
      <c r="B99" s="40"/>
      <c r="C99" s="205" t="s">
        <v>156</v>
      </c>
      <c r="D99" s="205" t="s">
        <v>126</v>
      </c>
      <c r="E99" s="206" t="s">
        <v>157</v>
      </c>
      <c r="F99" s="207" t="s">
        <v>158</v>
      </c>
      <c r="G99" s="208" t="s">
        <v>129</v>
      </c>
      <c r="H99" s="209">
        <v>113</v>
      </c>
      <c r="I99" s="210"/>
      <c r="J99" s="211">
        <f>ROUND(I99*H99,2)</f>
        <v>0</v>
      </c>
      <c r="K99" s="207" t="s">
        <v>130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131</v>
      </c>
      <c r="AT99" s="216" t="s">
        <v>126</v>
      </c>
      <c r="AU99" s="216" t="s">
        <v>81</v>
      </c>
      <c r="AY99" s="18" t="s">
        <v>124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131</v>
      </c>
      <c r="BM99" s="216" t="s">
        <v>583</v>
      </c>
    </row>
    <row r="100" s="14" customFormat="1">
      <c r="A100" s="14"/>
      <c r="B100" s="229"/>
      <c r="C100" s="230"/>
      <c r="D100" s="220" t="s">
        <v>133</v>
      </c>
      <c r="E100" s="231" t="s">
        <v>19</v>
      </c>
      <c r="F100" s="232" t="s">
        <v>584</v>
      </c>
      <c r="G100" s="230"/>
      <c r="H100" s="233">
        <v>113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9" t="s">
        <v>133</v>
      </c>
      <c r="AU100" s="239" t="s">
        <v>81</v>
      </c>
      <c r="AV100" s="14" t="s">
        <v>81</v>
      </c>
      <c r="AW100" s="14" t="s">
        <v>33</v>
      </c>
      <c r="AX100" s="14" t="s">
        <v>79</v>
      </c>
      <c r="AY100" s="239" t="s">
        <v>124</v>
      </c>
    </row>
    <row r="101" s="2" customFormat="1" ht="66.75" customHeight="1">
      <c r="A101" s="39"/>
      <c r="B101" s="40"/>
      <c r="C101" s="205" t="s">
        <v>161</v>
      </c>
      <c r="D101" s="205" t="s">
        <v>126</v>
      </c>
      <c r="E101" s="206" t="s">
        <v>162</v>
      </c>
      <c r="F101" s="207" t="s">
        <v>163</v>
      </c>
      <c r="G101" s="208" t="s">
        <v>129</v>
      </c>
      <c r="H101" s="209">
        <v>26.09</v>
      </c>
      <c r="I101" s="210"/>
      <c r="J101" s="211">
        <f>ROUND(I101*H101,2)</f>
        <v>0</v>
      </c>
      <c r="K101" s="207" t="s">
        <v>130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131</v>
      </c>
      <c r="AT101" s="216" t="s">
        <v>126</v>
      </c>
      <c r="AU101" s="216" t="s">
        <v>81</v>
      </c>
      <c r="AY101" s="18" t="s">
        <v>124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131</v>
      </c>
      <c r="BM101" s="216" t="s">
        <v>585</v>
      </c>
    </row>
    <row r="102" s="13" customFormat="1">
      <c r="A102" s="13"/>
      <c r="B102" s="218"/>
      <c r="C102" s="219"/>
      <c r="D102" s="220" t="s">
        <v>133</v>
      </c>
      <c r="E102" s="221" t="s">
        <v>19</v>
      </c>
      <c r="F102" s="222" t="s">
        <v>165</v>
      </c>
      <c r="G102" s="219"/>
      <c r="H102" s="221" t="s">
        <v>19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8" t="s">
        <v>133</v>
      </c>
      <c r="AU102" s="228" t="s">
        <v>81</v>
      </c>
      <c r="AV102" s="13" t="s">
        <v>79</v>
      </c>
      <c r="AW102" s="13" t="s">
        <v>33</v>
      </c>
      <c r="AX102" s="13" t="s">
        <v>71</v>
      </c>
      <c r="AY102" s="228" t="s">
        <v>124</v>
      </c>
    </row>
    <row r="103" s="14" customFormat="1">
      <c r="A103" s="14"/>
      <c r="B103" s="229"/>
      <c r="C103" s="230"/>
      <c r="D103" s="220" t="s">
        <v>133</v>
      </c>
      <c r="E103" s="231" t="s">
        <v>19</v>
      </c>
      <c r="F103" s="232" t="s">
        <v>586</v>
      </c>
      <c r="G103" s="230"/>
      <c r="H103" s="233">
        <v>5.9130000000000003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9" t="s">
        <v>133</v>
      </c>
      <c r="AU103" s="239" t="s">
        <v>81</v>
      </c>
      <c r="AV103" s="14" t="s">
        <v>81</v>
      </c>
      <c r="AW103" s="14" t="s">
        <v>33</v>
      </c>
      <c r="AX103" s="14" t="s">
        <v>71</v>
      </c>
      <c r="AY103" s="239" t="s">
        <v>124</v>
      </c>
    </row>
    <row r="104" s="13" customFormat="1">
      <c r="A104" s="13"/>
      <c r="B104" s="218"/>
      <c r="C104" s="219"/>
      <c r="D104" s="220" t="s">
        <v>133</v>
      </c>
      <c r="E104" s="221" t="s">
        <v>19</v>
      </c>
      <c r="F104" s="222" t="s">
        <v>575</v>
      </c>
      <c r="G104" s="219"/>
      <c r="H104" s="221" t="s">
        <v>19</v>
      </c>
      <c r="I104" s="223"/>
      <c r="J104" s="219"/>
      <c r="K104" s="219"/>
      <c r="L104" s="224"/>
      <c r="M104" s="225"/>
      <c r="N104" s="226"/>
      <c r="O104" s="226"/>
      <c r="P104" s="226"/>
      <c r="Q104" s="226"/>
      <c r="R104" s="226"/>
      <c r="S104" s="226"/>
      <c r="T104" s="22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8" t="s">
        <v>133</v>
      </c>
      <c r="AU104" s="228" t="s">
        <v>81</v>
      </c>
      <c r="AV104" s="13" t="s">
        <v>79</v>
      </c>
      <c r="AW104" s="13" t="s">
        <v>33</v>
      </c>
      <c r="AX104" s="13" t="s">
        <v>71</v>
      </c>
      <c r="AY104" s="228" t="s">
        <v>124</v>
      </c>
    </row>
    <row r="105" s="14" customFormat="1">
      <c r="A105" s="14"/>
      <c r="B105" s="229"/>
      <c r="C105" s="230"/>
      <c r="D105" s="220" t="s">
        <v>133</v>
      </c>
      <c r="E105" s="231" t="s">
        <v>19</v>
      </c>
      <c r="F105" s="232" t="s">
        <v>587</v>
      </c>
      <c r="G105" s="230"/>
      <c r="H105" s="233">
        <v>20.177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9" t="s">
        <v>133</v>
      </c>
      <c r="AU105" s="239" t="s">
        <v>81</v>
      </c>
      <c r="AV105" s="14" t="s">
        <v>81</v>
      </c>
      <c r="AW105" s="14" t="s">
        <v>33</v>
      </c>
      <c r="AX105" s="14" t="s">
        <v>71</v>
      </c>
      <c r="AY105" s="239" t="s">
        <v>124</v>
      </c>
    </row>
    <row r="106" s="15" customFormat="1">
      <c r="A106" s="15"/>
      <c r="B106" s="240"/>
      <c r="C106" s="241"/>
      <c r="D106" s="220" t="s">
        <v>133</v>
      </c>
      <c r="E106" s="242" t="s">
        <v>19</v>
      </c>
      <c r="F106" s="243" t="s">
        <v>138</v>
      </c>
      <c r="G106" s="241"/>
      <c r="H106" s="244">
        <v>26.09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0" t="s">
        <v>133</v>
      </c>
      <c r="AU106" s="250" t="s">
        <v>81</v>
      </c>
      <c r="AV106" s="15" t="s">
        <v>131</v>
      </c>
      <c r="AW106" s="15" t="s">
        <v>33</v>
      </c>
      <c r="AX106" s="15" t="s">
        <v>79</v>
      </c>
      <c r="AY106" s="250" t="s">
        <v>124</v>
      </c>
    </row>
    <row r="107" s="2" customFormat="1" ht="16.5" customHeight="1">
      <c r="A107" s="39"/>
      <c r="B107" s="40"/>
      <c r="C107" s="251" t="s">
        <v>168</v>
      </c>
      <c r="D107" s="251" t="s">
        <v>169</v>
      </c>
      <c r="E107" s="252" t="s">
        <v>170</v>
      </c>
      <c r="F107" s="253" t="s">
        <v>171</v>
      </c>
      <c r="G107" s="254" t="s">
        <v>149</v>
      </c>
      <c r="H107" s="255">
        <v>52.18</v>
      </c>
      <c r="I107" s="256"/>
      <c r="J107" s="257">
        <f>ROUND(I107*H107,2)</f>
        <v>0</v>
      </c>
      <c r="K107" s="253" t="s">
        <v>130</v>
      </c>
      <c r="L107" s="258"/>
      <c r="M107" s="259" t="s">
        <v>19</v>
      </c>
      <c r="N107" s="260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168</v>
      </c>
      <c r="AT107" s="216" t="s">
        <v>169</v>
      </c>
      <c r="AU107" s="216" t="s">
        <v>81</v>
      </c>
      <c r="AY107" s="18" t="s">
        <v>124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131</v>
      </c>
      <c r="BM107" s="216" t="s">
        <v>588</v>
      </c>
    </row>
    <row r="108" s="12" customFormat="1" ht="22.8" customHeight="1">
      <c r="A108" s="12"/>
      <c r="B108" s="189"/>
      <c r="C108" s="190"/>
      <c r="D108" s="191" t="s">
        <v>70</v>
      </c>
      <c r="E108" s="203" t="s">
        <v>131</v>
      </c>
      <c r="F108" s="203" t="s">
        <v>173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SUM(P109:P116)</f>
        <v>0</v>
      </c>
      <c r="Q108" s="197"/>
      <c r="R108" s="198">
        <f>SUM(R109:R116)</f>
        <v>0.0063899999999999998</v>
      </c>
      <c r="S108" s="197"/>
      <c r="T108" s="199">
        <f>SUM(T109:T116)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79</v>
      </c>
      <c r="AT108" s="201" t="s">
        <v>70</v>
      </c>
      <c r="AU108" s="201" t="s">
        <v>79</v>
      </c>
      <c r="AY108" s="200" t="s">
        <v>124</v>
      </c>
      <c r="BK108" s="202">
        <f>SUM(BK109:BK116)</f>
        <v>0</v>
      </c>
    </row>
    <row r="109" s="2" customFormat="1" ht="33" customHeight="1">
      <c r="A109" s="39"/>
      <c r="B109" s="40"/>
      <c r="C109" s="205" t="s">
        <v>174</v>
      </c>
      <c r="D109" s="205" t="s">
        <v>126</v>
      </c>
      <c r="E109" s="206" t="s">
        <v>175</v>
      </c>
      <c r="F109" s="207" t="s">
        <v>176</v>
      </c>
      <c r="G109" s="208" t="s">
        <v>129</v>
      </c>
      <c r="H109" s="209">
        <v>13.045999999999999</v>
      </c>
      <c r="I109" s="210"/>
      <c r="J109" s="211">
        <f>ROUND(I109*H109,2)</f>
        <v>0</v>
      </c>
      <c r="K109" s="207" t="s">
        <v>130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131</v>
      </c>
      <c r="AT109" s="216" t="s">
        <v>126</v>
      </c>
      <c r="AU109" s="216" t="s">
        <v>81</v>
      </c>
      <c r="AY109" s="18" t="s">
        <v>124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131</v>
      </c>
      <c r="BM109" s="216" t="s">
        <v>589</v>
      </c>
    </row>
    <row r="110" s="13" customFormat="1">
      <c r="A110" s="13"/>
      <c r="B110" s="218"/>
      <c r="C110" s="219"/>
      <c r="D110" s="220" t="s">
        <v>133</v>
      </c>
      <c r="E110" s="221" t="s">
        <v>19</v>
      </c>
      <c r="F110" s="222" t="s">
        <v>165</v>
      </c>
      <c r="G110" s="219"/>
      <c r="H110" s="221" t="s">
        <v>19</v>
      </c>
      <c r="I110" s="223"/>
      <c r="J110" s="219"/>
      <c r="K110" s="219"/>
      <c r="L110" s="224"/>
      <c r="M110" s="225"/>
      <c r="N110" s="226"/>
      <c r="O110" s="226"/>
      <c r="P110" s="226"/>
      <c r="Q110" s="226"/>
      <c r="R110" s="226"/>
      <c r="S110" s="226"/>
      <c r="T110" s="22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8" t="s">
        <v>133</v>
      </c>
      <c r="AU110" s="228" t="s">
        <v>81</v>
      </c>
      <c r="AV110" s="13" t="s">
        <v>79</v>
      </c>
      <c r="AW110" s="13" t="s">
        <v>33</v>
      </c>
      <c r="AX110" s="13" t="s">
        <v>71</v>
      </c>
      <c r="AY110" s="228" t="s">
        <v>124</v>
      </c>
    </row>
    <row r="111" s="14" customFormat="1">
      <c r="A111" s="14"/>
      <c r="B111" s="229"/>
      <c r="C111" s="230"/>
      <c r="D111" s="220" t="s">
        <v>133</v>
      </c>
      <c r="E111" s="231" t="s">
        <v>19</v>
      </c>
      <c r="F111" s="232" t="s">
        <v>590</v>
      </c>
      <c r="G111" s="230"/>
      <c r="H111" s="233">
        <v>2.9569999999999999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9" t="s">
        <v>133</v>
      </c>
      <c r="AU111" s="239" t="s">
        <v>81</v>
      </c>
      <c r="AV111" s="14" t="s">
        <v>81</v>
      </c>
      <c r="AW111" s="14" t="s">
        <v>33</v>
      </c>
      <c r="AX111" s="14" t="s">
        <v>71</v>
      </c>
      <c r="AY111" s="239" t="s">
        <v>124</v>
      </c>
    </row>
    <row r="112" s="13" customFormat="1">
      <c r="A112" s="13"/>
      <c r="B112" s="218"/>
      <c r="C112" s="219"/>
      <c r="D112" s="220" t="s">
        <v>133</v>
      </c>
      <c r="E112" s="221" t="s">
        <v>19</v>
      </c>
      <c r="F112" s="222" t="s">
        <v>591</v>
      </c>
      <c r="G112" s="219"/>
      <c r="H112" s="221" t="s">
        <v>19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8" t="s">
        <v>133</v>
      </c>
      <c r="AU112" s="228" t="s">
        <v>81</v>
      </c>
      <c r="AV112" s="13" t="s">
        <v>79</v>
      </c>
      <c r="AW112" s="13" t="s">
        <v>33</v>
      </c>
      <c r="AX112" s="13" t="s">
        <v>71</v>
      </c>
      <c r="AY112" s="228" t="s">
        <v>124</v>
      </c>
    </row>
    <row r="113" s="14" customFormat="1">
      <c r="A113" s="14"/>
      <c r="B113" s="229"/>
      <c r="C113" s="230"/>
      <c r="D113" s="220" t="s">
        <v>133</v>
      </c>
      <c r="E113" s="231" t="s">
        <v>19</v>
      </c>
      <c r="F113" s="232" t="s">
        <v>592</v>
      </c>
      <c r="G113" s="230"/>
      <c r="H113" s="233">
        <v>10.089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9" t="s">
        <v>133</v>
      </c>
      <c r="AU113" s="239" t="s">
        <v>81</v>
      </c>
      <c r="AV113" s="14" t="s">
        <v>81</v>
      </c>
      <c r="AW113" s="14" t="s">
        <v>33</v>
      </c>
      <c r="AX113" s="14" t="s">
        <v>71</v>
      </c>
      <c r="AY113" s="239" t="s">
        <v>124</v>
      </c>
    </row>
    <row r="114" s="15" customFormat="1">
      <c r="A114" s="15"/>
      <c r="B114" s="240"/>
      <c r="C114" s="241"/>
      <c r="D114" s="220" t="s">
        <v>133</v>
      </c>
      <c r="E114" s="242" t="s">
        <v>19</v>
      </c>
      <c r="F114" s="243" t="s">
        <v>138</v>
      </c>
      <c r="G114" s="241"/>
      <c r="H114" s="244">
        <v>13.045999999999999</v>
      </c>
      <c r="I114" s="245"/>
      <c r="J114" s="241"/>
      <c r="K114" s="241"/>
      <c r="L114" s="246"/>
      <c r="M114" s="247"/>
      <c r="N114" s="248"/>
      <c r="O114" s="248"/>
      <c r="P114" s="248"/>
      <c r="Q114" s="248"/>
      <c r="R114" s="248"/>
      <c r="S114" s="248"/>
      <c r="T114" s="249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0" t="s">
        <v>133</v>
      </c>
      <c r="AU114" s="250" t="s">
        <v>81</v>
      </c>
      <c r="AV114" s="15" t="s">
        <v>131</v>
      </c>
      <c r="AW114" s="15" t="s">
        <v>33</v>
      </c>
      <c r="AX114" s="15" t="s">
        <v>79</v>
      </c>
      <c r="AY114" s="250" t="s">
        <v>124</v>
      </c>
    </row>
    <row r="115" s="2" customFormat="1" ht="33" customHeight="1">
      <c r="A115" s="39"/>
      <c r="B115" s="40"/>
      <c r="C115" s="205" t="s">
        <v>181</v>
      </c>
      <c r="D115" s="205" t="s">
        <v>126</v>
      </c>
      <c r="E115" s="206" t="s">
        <v>182</v>
      </c>
      <c r="F115" s="207" t="s">
        <v>183</v>
      </c>
      <c r="G115" s="208" t="s">
        <v>129</v>
      </c>
      <c r="H115" s="209">
        <v>0.5</v>
      </c>
      <c r="I115" s="210"/>
      <c r="J115" s="211">
        <f>ROUND(I115*H115,2)</f>
        <v>0</v>
      </c>
      <c r="K115" s="207" t="s">
        <v>130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131</v>
      </c>
      <c r="AT115" s="216" t="s">
        <v>126</v>
      </c>
      <c r="AU115" s="216" t="s">
        <v>81</v>
      </c>
      <c r="AY115" s="18" t="s">
        <v>124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131</v>
      </c>
      <c r="BM115" s="216" t="s">
        <v>593</v>
      </c>
    </row>
    <row r="116" s="2" customFormat="1">
      <c r="A116" s="39"/>
      <c r="B116" s="40"/>
      <c r="C116" s="205" t="s">
        <v>185</v>
      </c>
      <c r="D116" s="205" t="s">
        <v>126</v>
      </c>
      <c r="E116" s="206" t="s">
        <v>186</v>
      </c>
      <c r="F116" s="207" t="s">
        <v>187</v>
      </c>
      <c r="G116" s="208" t="s">
        <v>188</v>
      </c>
      <c r="H116" s="209">
        <v>1</v>
      </c>
      <c r="I116" s="210"/>
      <c r="J116" s="211">
        <f>ROUND(I116*H116,2)</f>
        <v>0</v>
      </c>
      <c r="K116" s="207" t="s">
        <v>130</v>
      </c>
      <c r="L116" s="45"/>
      <c r="M116" s="212" t="s">
        <v>19</v>
      </c>
      <c r="N116" s="213" t="s">
        <v>42</v>
      </c>
      <c r="O116" s="85"/>
      <c r="P116" s="214">
        <f>O116*H116</f>
        <v>0</v>
      </c>
      <c r="Q116" s="214">
        <v>0.0063899999999999998</v>
      </c>
      <c r="R116" s="214">
        <f>Q116*H116</f>
        <v>0.0063899999999999998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131</v>
      </c>
      <c r="AT116" s="216" t="s">
        <v>126</v>
      </c>
      <c r="AU116" s="216" t="s">
        <v>81</v>
      </c>
      <c r="AY116" s="18" t="s">
        <v>124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79</v>
      </c>
      <c r="BK116" s="217">
        <f>ROUND(I116*H116,2)</f>
        <v>0</v>
      </c>
      <c r="BL116" s="18" t="s">
        <v>131</v>
      </c>
      <c r="BM116" s="216" t="s">
        <v>594</v>
      </c>
    </row>
    <row r="117" s="12" customFormat="1" ht="22.8" customHeight="1">
      <c r="A117" s="12"/>
      <c r="B117" s="189"/>
      <c r="C117" s="190"/>
      <c r="D117" s="191" t="s">
        <v>70</v>
      </c>
      <c r="E117" s="203" t="s">
        <v>168</v>
      </c>
      <c r="F117" s="203" t="s">
        <v>190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SUM(P118:P155)</f>
        <v>0</v>
      </c>
      <c r="Q117" s="197"/>
      <c r="R117" s="198">
        <f>SUM(R118:R155)</f>
        <v>2.1482484799999999</v>
      </c>
      <c r="S117" s="197"/>
      <c r="T117" s="199">
        <f>SUM(T118:T155)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79</v>
      </c>
      <c r="AT117" s="201" t="s">
        <v>70</v>
      </c>
      <c r="AU117" s="201" t="s">
        <v>79</v>
      </c>
      <c r="AY117" s="200" t="s">
        <v>124</v>
      </c>
      <c r="BK117" s="202">
        <f>SUM(BK118:BK155)</f>
        <v>0</v>
      </c>
    </row>
    <row r="118" s="2" customFormat="1">
      <c r="A118" s="39"/>
      <c r="B118" s="40"/>
      <c r="C118" s="205" t="s">
        <v>191</v>
      </c>
      <c r="D118" s="205" t="s">
        <v>126</v>
      </c>
      <c r="E118" s="206" t="s">
        <v>192</v>
      </c>
      <c r="F118" s="207" t="s">
        <v>193</v>
      </c>
      <c r="G118" s="208" t="s">
        <v>194</v>
      </c>
      <c r="H118" s="209">
        <v>3</v>
      </c>
      <c r="I118" s="210"/>
      <c r="J118" s="211">
        <f>ROUND(I118*H118,2)</f>
        <v>0</v>
      </c>
      <c r="K118" s="207" t="s">
        <v>130</v>
      </c>
      <c r="L118" s="45"/>
      <c r="M118" s="212" t="s">
        <v>19</v>
      </c>
      <c r="N118" s="213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131</v>
      </c>
      <c r="AT118" s="216" t="s">
        <v>126</v>
      </c>
      <c r="AU118" s="216" t="s">
        <v>81</v>
      </c>
      <c r="AY118" s="18" t="s">
        <v>124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131</v>
      </c>
      <c r="BM118" s="216" t="s">
        <v>595</v>
      </c>
    </row>
    <row r="119" s="2" customFormat="1">
      <c r="A119" s="39"/>
      <c r="B119" s="40"/>
      <c r="C119" s="251" t="s">
        <v>196</v>
      </c>
      <c r="D119" s="251" t="s">
        <v>169</v>
      </c>
      <c r="E119" s="252" t="s">
        <v>197</v>
      </c>
      <c r="F119" s="253" t="s">
        <v>198</v>
      </c>
      <c r="G119" s="254" t="s">
        <v>194</v>
      </c>
      <c r="H119" s="255">
        <v>1</v>
      </c>
      <c r="I119" s="256"/>
      <c r="J119" s="257">
        <f>ROUND(I119*H119,2)</f>
        <v>0</v>
      </c>
      <c r="K119" s="253" t="s">
        <v>130</v>
      </c>
      <c r="L119" s="258"/>
      <c r="M119" s="259" t="s">
        <v>19</v>
      </c>
      <c r="N119" s="260" t="s">
        <v>42</v>
      </c>
      <c r="O119" s="85"/>
      <c r="P119" s="214">
        <f>O119*H119</f>
        <v>0</v>
      </c>
      <c r="Q119" s="214">
        <v>0.012200000000000001</v>
      </c>
      <c r="R119" s="214">
        <f>Q119*H119</f>
        <v>0.012200000000000001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168</v>
      </c>
      <c r="AT119" s="216" t="s">
        <v>169</v>
      </c>
      <c r="AU119" s="216" t="s">
        <v>81</v>
      </c>
      <c r="AY119" s="18" t="s">
        <v>124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131</v>
      </c>
      <c r="BM119" s="216" t="s">
        <v>596</v>
      </c>
    </row>
    <row r="120" s="2" customFormat="1">
      <c r="A120" s="39"/>
      <c r="B120" s="40"/>
      <c r="C120" s="251" t="s">
        <v>200</v>
      </c>
      <c r="D120" s="251" t="s">
        <v>169</v>
      </c>
      <c r="E120" s="252" t="s">
        <v>368</v>
      </c>
      <c r="F120" s="253" t="s">
        <v>369</v>
      </c>
      <c r="G120" s="254" t="s">
        <v>194</v>
      </c>
      <c r="H120" s="255">
        <v>2</v>
      </c>
      <c r="I120" s="256"/>
      <c r="J120" s="257">
        <f>ROUND(I120*H120,2)</f>
        <v>0</v>
      </c>
      <c r="K120" s="253" t="s">
        <v>130</v>
      </c>
      <c r="L120" s="258"/>
      <c r="M120" s="259" t="s">
        <v>19</v>
      </c>
      <c r="N120" s="260" t="s">
        <v>42</v>
      </c>
      <c r="O120" s="85"/>
      <c r="P120" s="214">
        <f>O120*H120</f>
        <v>0</v>
      </c>
      <c r="Q120" s="214">
        <v>0.0080000000000000002</v>
      </c>
      <c r="R120" s="214">
        <f>Q120*H120</f>
        <v>0.016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168</v>
      </c>
      <c r="AT120" s="216" t="s">
        <v>169</v>
      </c>
      <c r="AU120" s="216" t="s">
        <v>81</v>
      </c>
      <c r="AY120" s="18" t="s">
        <v>124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131</v>
      </c>
      <c r="BM120" s="216" t="s">
        <v>597</v>
      </c>
    </row>
    <row r="121" s="2" customFormat="1">
      <c r="A121" s="39"/>
      <c r="B121" s="40"/>
      <c r="C121" s="205" t="s">
        <v>8</v>
      </c>
      <c r="D121" s="205" t="s">
        <v>126</v>
      </c>
      <c r="E121" s="206" t="s">
        <v>204</v>
      </c>
      <c r="F121" s="207" t="s">
        <v>205</v>
      </c>
      <c r="G121" s="208" t="s">
        <v>206</v>
      </c>
      <c r="H121" s="209">
        <v>21.899999999999999</v>
      </c>
      <c r="I121" s="210"/>
      <c r="J121" s="211">
        <f>ROUND(I121*H121,2)</f>
        <v>0</v>
      </c>
      <c r="K121" s="207" t="s">
        <v>130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131</v>
      </c>
      <c r="AT121" s="216" t="s">
        <v>126</v>
      </c>
      <c r="AU121" s="216" t="s">
        <v>81</v>
      </c>
      <c r="AY121" s="18" t="s">
        <v>124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131</v>
      </c>
      <c r="BM121" s="216" t="s">
        <v>598</v>
      </c>
    </row>
    <row r="122" s="2" customFormat="1">
      <c r="A122" s="39"/>
      <c r="B122" s="40"/>
      <c r="C122" s="251" t="s">
        <v>208</v>
      </c>
      <c r="D122" s="251" t="s">
        <v>169</v>
      </c>
      <c r="E122" s="252" t="s">
        <v>209</v>
      </c>
      <c r="F122" s="253" t="s">
        <v>210</v>
      </c>
      <c r="G122" s="254" t="s">
        <v>206</v>
      </c>
      <c r="H122" s="255">
        <v>22.228999999999999</v>
      </c>
      <c r="I122" s="256"/>
      <c r="J122" s="257">
        <f>ROUND(I122*H122,2)</f>
        <v>0</v>
      </c>
      <c r="K122" s="253" t="s">
        <v>130</v>
      </c>
      <c r="L122" s="258"/>
      <c r="M122" s="259" t="s">
        <v>19</v>
      </c>
      <c r="N122" s="260" t="s">
        <v>42</v>
      </c>
      <c r="O122" s="85"/>
      <c r="P122" s="214">
        <f>O122*H122</f>
        <v>0</v>
      </c>
      <c r="Q122" s="214">
        <v>0.00027999999999999998</v>
      </c>
      <c r="R122" s="214">
        <f>Q122*H122</f>
        <v>0.0062241199999999997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168</v>
      </c>
      <c r="AT122" s="216" t="s">
        <v>169</v>
      </c>
      <c r="AU122" s="216" t="s">
        <v>81</v>
      </c>
      <c r="AY122" s="18" t="s">
        <v>124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131</v>
      </c>
      <c r="BM122" s="216" t="s">
        <v>599</v>
      </c>
    </row>
    <row r="123" s="14" customFormat="1">
      <c r="A123" s="14"/>
      <c r="B123" s="229"/>
      <c r="C123" s="230"/>
      <c r="D123" s="220" t="s">
        <v>133</v>
      </c>
      <c r="E123" s="230"/>
      <c r="F123" s="232" t="s">
        <v>600</v>
      </c>
      <c r="G123" s="230"/>
      <c r="H123" s="233">
        <v>22.228999999999999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9" t="s">
        <v>133</v>
      </c>
      <c r="AU123" s="239" t="s">
        <v>81</v>
      </c>
      <c r="AV123" s="14" t="s">
        <v>81</v>
      </c>
      <c r="AW123" s="14" t="s">
        <v>4</v>
      </c>
      <c r="AX123" s="14" t="s">
        <v>79</v>
      </c>
      <c r="AY123" s="239" t="s">
        <v>124</v>
      </c>
    </row>
    <row r="124" s="2" customFormat="1">
      <c r="A124" s="39"/>
      <c r="B124" s="40"/>
      <c r="C124" s="205" t="s">
        <v>213</v>
      </c>
      <c r="D124" s="205" t="s">
        <v>126</v>
      </c>
      <c r="E124" s="206" t="s">
        <v>380</v>
      </c>
      <c r="F124" s="207" t="s">
        <v>381</v>
      </c>
      <c r="G124" s="208" t="s">
        <v>206</v>
      </c>
      <c r="H124" s="209">
        <v>149.47</v>
      </c>
      <c r="I124" s="210"/>
      <c r="J124" s="211">
        <f>ROUND(I124*H124,2)</f>
        <v>0</v>
      </c>
      <c r="K124" s="207" t="s">
        <v>130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131</v>
      </c>
      <c r="AT124" s="216" t="s">
        <v>126</v>
      </c>
      <c r="AU124" s="216" t="s">
        <v>81</v>
      </c>
      <c r="AY124" s="18" t="s">
        <v>124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131</v>
      </c>
      <c r="BM124" s="216" t="s">
        <v>601</v>
      </c>
    </row>
    <row r="125" s="2" customFormat="1" ht="21.75" customHeight="1">
      <c r="A125" s="39"/>
      <c r="B125" s="40"/>
      <c r="C125" s="251" t="s">
        <v>217</v>
      </c>
      <c r="D125" s="251" t="s">
        <v>169</v>
      </c>
      <c r="E125" s="252" t="s">
        <v>383</v>
      </c>
      <c r="F125" s="253" t="s">
        <v>384</v>
      </c>
      <c r="G125" s="254" t="s">
        <v>206</v>
      </c>
      <c r="H125" s="255">
        <v>151.71199999999999</v>
      </c>
      <c r="I125" s="256"/>
      <c r="J125" s="257">
        <f>ROUND(I125*H125,2)</f>
        <v>0</v>
      </c>
      <c r="K125" s="253" t="s">
        <v>130</v>
      </c>
      <c r="L125" s="258"/>
      <c r="M125" s="259" t="s">
        <v>19</v>
      </c>
      <c r="N125" s="260" t="s">
        <v>42</v>
      </c>
      <c r="O125" s="85"/>
      <c r="P125" s="214">
        <f>O125*H125</f>
        <v>0</v>
      </c>
      <c r="Q125" s="214">
        <v>0.00018000000000000001</v>
      </c>
      <c r="R125" s="214">
        <f>Q125*H125</f>
        <v>0.027308160000000001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168</v>
      </c>
      <c r="AT125" s="216" t="s">
        <v>169</v>
      </c>
      <c r="AU125" s="216" t="s">
        <v>81</v>
      </c>
      <c r="AY125" s="18" t="s">
        <v>124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131</v>
      </c>
      <c r="BM125" s="216" t="s">
        <v>602</v>
      </c>
    </row>
    <row r="126" s="14" customFormat="1">
      <c r="A126" s="14"/>
      <c r="B126" s="229"/>
      <c r="C126" s="230"/>
      <c r="D126" s="220" t="s">
        <v>133</v>
      </c>
      <c r="E126" s="230"/>
      <c r="F126" s="232" t="s">
        <v>603</v>
      </c>
      <c r="G126" s="230"/>
      <c r="H126" s="233">
        <v>151.71199999999999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9" t="s">
        <v>133</v>
      </c>
      <c r="AU126" s="239" t="s">
        <v>81</v>
      </c>
      <c r="AV126" s="14" t="s">
        <v>81</v>
      </c>
      <c r="AW126" s="14" t="s">
        <v>4</v>
      </c>
      <c r="AX126" s="14" t="s">
        <v>79</v>
      </c>
      <c r="AY126" s="239" t="s">
        <v>124</v>
      </c>
    </row>
    <row r="127" s="2" customFormat="1">
      <c r="A127" s="39"/>
      <c r="B127" s="40"/>
      <c r="C127" s="205" t="s">
        <v>222</v>
      </c>
      <c r="D127" s="205" t="s">
        <v>126</v>
      </c>
      <c r="E127" s="206" t="s">
        <v>223</v>
      </c>
      <c r="F127" s="207" t="s">
        <v>224</v>
      </c>
      <c r="G127" s="208" t="s">
        <v>194</v>
      </c>
      <c r="H127" s="209">
        <v>5</v>
      </c>
      <c r="I127" s="210"/>
      <c r="J127" s="211">
        <f>ROUND(I127*H127,2)</f>
        <v>0</v>
      </c>
      <c r="K127" s="207" t="s">
        <v>130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131</v>
      </c>
      <c r="AT127" s="216" t="s">
        <v>126</v>
      </c>
      <c r="AU127" s="216" t="s">
        <v>81</v>
      </c>
      <c r="AY127" s="18" t="s">
        <v>124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131</v>
      </c>
      <c r="BM127" s="216" t="s">
        <v>604</v>
      </c>
    </row>
    <row r="128" s="2" customFormat="1" ht="16.5" customHeight="1">
      <c r="A128" s="39"/>
      <c r="B128" s="40"/>
      <c r="C128" s="251" t="s">
        <v>226</v>
      </c>
      <c r="D128" s="251" t="s">
        <v>169</v>
      </c>
      <c r="E128" s="252" t="s">
        <v>515</v>
      </c>
      <c r="F128" s="253" t="s">
        <v>516</v>
      </c>
      <c r="G128" s="254" t="s">
        <v>194</v>
      </c>
      <c r="H128" s="255">
        <v>5</v>
      </c>
      <c r="I128" s="256"/>
      <c r="J128" s="257">
        <f>ROUND(I128*H128,2)</f>
        <v>0</v>
      </c>
      <c r="K128" s="253" t="s">
        <v>19</v>
      </c>
      <c r="L128" s="258"/>
      <c r="M128" s="259" t="s">
        <v>19</v>
      </c>
      <c r="N128" s="260" t="s">
        <v>42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168</v>
      </c>
      <c r="AT128" s="216" t="s">
        <v>169</v>
      </c>
      <c r="AU128" s="216" t="s">
        <v>81</v>
      </c>
      <c r="AY128" s="18" t="s">
        <v>124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131</v>
      </c>
      <c r="BM128" s="216" t="s">
        <v>605</v>
      </c>
    </row>
    <row r="129" s="2" customFormat="1" ht="44.25" customHeight="1">
      <c r="A129" s="39"/>
      <c r="B129" s="40"/>
      <c r="C129" s="205" t="s">
        <v>7</v>
      </c>
      <c r="D129" s="205" t="s">
        <v>126</v>
      </c>
      <c r="E129" s="206" t="s">
        <v>389</v>
      </c>
      <c r="F129" s="207" t="s">
        <v>390</v>
      </c>
      <c r="G129" s="208" t="s">
        <v>194</v>
      </c>
      <c r="H129" s="209">
        <v>7</v>
      </c>
      <c r="I129" s="210"/>
      <c r="J129" s="211">
        <f>ROUND(I129*H129,2)</f>
        <v>0</v>
      </c>
      <c r="K129" s="207" t="s">
        <v>130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131</v>
      </c>
      <c r="AT129" s="216" t="s">
        <v>126</v>
      </c>
      <c r="AU129" s="216" t="s">
        <v>81</v>
      </c>
      <c r="AY129" s="18" t="s">
        <v>124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131</v>
      </c>
      <c r="BM129" s="216" t="s">
        <v>606</v>
      </c>
    </row>
    <row r="130" s="2" customFormat="1" ht="16.5" customHeight="1">
      <c r="A130" s="39"/>
      <c r="B130" s="40"/>
      <c r="C130" s="251" t="s">
        <v>233</v>
      </c>
      <c r="D130" s="251" t="s">
        <v>169</v>
      </c>
      <c r="E130" s="252" t="s">
        <v>392</v>
      </c>
      <c r="F130" s="253" t="s">
        <v>393</v>
      </c>
      <c r="G130" s="254" t="s">
        <v>194</v>
      </c>
      <c r="H130" s="255">
        <v>7</v>
      </c>
      <c r="I130" s="256"/>
      <c r="J130" s="257">
        <f>ROUND(I130*H130,2)</f>
        <v>0</v>
      </c>
      <c r="K130" s="253" t="s">
        <v>130</v>
      </c>
      <c r="L130" s="258"/>
      <c r="M130" s="259" t="s">
        <v>19</v>
      </c>
      <c r="N130" s="260" t="s">
        <v>42</v>
      </c>
      <c r="O130" s="85"/>
      <c r="P130" s="214">
        <f>O130*H130</f>
        <v>0</v>
      </c>
      <c r="Q130" s="214">
        <v>0.00038999999999999999</v>
      </c>
      <c r="R130" s="214">
        <f>Q130*H130</f>
        <v>0.0027299999999999998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168</v>
      </c>
      <c r="AT130" s="216" t="s">
        <v>169</v>
      </c>
      <c r="AU130" s="216" t="s">
        <v>81</v>
      </c>
      <c r="AY130" s="18" t="s">
        <v>124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131</v>
      </c>
      <c r="BM130" s="216" t="s">
        <v>607</v>
      </c>
    </row>
    <row r="131" s="2" customFormat="1">
      <c r="A131" s="39"/>
      <c r="B131" s="40"/>
      <c r="C131" s="205" t="s">
        <v>237</v>
      </c>
      <c r="D131" s="205" t="s">
        <v>126</v>
      </c>
      <c r="E131" s="206" t="s">
        <v>242</v>
      </c>
      <c r="F131" s="207" t="s">
        <v>243</v>
      </c>
      <c r="G131" s="208" t="s">
        <v>194</v>
      </c>
      <c r="H131" s="209">
        <v>5</v>
      </c>
      <c r="I131" s="210"/>
      <c r="J131" s="211">
        <f>ROUND(I131*H131,2)</f>
        <v>0</v>
      </c>
      <c r="K131" s="207" t="s">
        <v>130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0.00072000000000000005</v>
      </c>
      <c r="R131" s="214">
        <f>Q131*H131</f>
        <v>0.0036000000000000003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131</v>
      </c>
      <c r="AT131" s="216" t="s">
        <v>126</v>
      </c>
      <c r="AU131" s="216" t="s">
        <v>81</v>
      </c>
      <c r="AY131" s="18" t="s">
        <v>124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131</v>
      </c>
      <c r="BM131" s="216" t="s">
        <v>608</v>
      </c>
    </row>
    <row r="132" s="2" customFormat="1">
      <c r="A132" s="39"/>
      <c r="B132" s="40"/>
      <c r="C132" s="251" t="s">
        <v>241</v>
      </c>
      <c r="D132" s="251" t="s">
        <v>169</v>
      </c>
      <c r="E132" s="252" t="s">
        <v>246</v>
      </c>
      <c r="F132" s="253" t="s">
        <v>247</v>
      </c>
      <c r="G132" s="254" t="s">
        <v>194</v>
      </c>
      <c r="H132" s="255">
        <v>5</v>
      </c>
      <c r="I132" s="256"/>
      <c r="J132" s="257">
        <f>ROUND(I132*H132,2)</f>
        <v>0</v>
      </c>
      <c r="K132" s="253" t="s">
        <v>130</v>
      </c>
      <c r="L132" s="258"/>
      <c r="M132" s="259" t="s">
        <v>19</v>
      </c>
      <c r="N132" s="260" t="s">
        <v>42</v>
      </c>
      <c r="O132" s="85"/>
      <c r="P132" s="214">
        <f>O132*H132</f>
        <v>0</v>
      </c>
      <c r="Q132" s="214">
        <v>0.0038</v>
      </c>
      <c r="R132" s="214">
        <f>Q132*H132</f>
        <v>0.019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168</v>
      </c>
      <c r="AT132" s="216" t="s">
        <v>169</v>
      </c>
      <c r="AU132" s="216" t="s">
        <v>81</v>
      </c>
      <c r="AY132" s="18" t="s">
        <v>124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131</v>
      </c>
      <c r="BM132" s="216" t="s">
        <v>609</v>
      </c>
    </row>
    <row r="133" s="2" customFormat="1">
      <c r="A133" s="39"/>
      <c r="B133" s="40"/>
      <c r="C133" s="251" t="s">
        <v>245</v>
      </c>
      <c r="D133" s="251" t="s">
        <v>169</v>
      </c>
      <c r="E133" s="252" t="s">
        <v>250</v>
      </c>
      <c r="F133" s="253" t="s">
        <v>251</v>
      </c>
      <c r="G133" s="254" t="s">
        <v>194</v>
      </c>
      <c r="H133" s="255">
        <v>5</v>
      </c>
      <c r="I133" s="256"/>
      <c r="J133" s="257">
        <f>ROUND(I133*H133,2)</f>
        <v>0</v>
      </c>
      <c r="K133" s="253" t="s">
        <v>130</v>
      </c>
      <c r="L133" s="258"/>
      <c r="M133" s="259" t="s">
        <v>19</v>
      </c>
      <c r="N133" s="260" t="s">
        <v>42</v>
      </c>
      <c r="O133" s="85"/>
      <c r="P133" s="214">
        <f>O133*H133</f>
        <v>0</v>
      </c>
      <c r="Q133" s="214">
        <v>0.0035000000000000001</v>
      </c>
      <c r="R133" s="214">
        <f>Q133*H133</f>
        <v>0.017500000000000002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168</v>
      </c>
      <c r="AT133" s="216" t="s">
        <v>169</v>
      </c>
      <c r="AU133" s="216" t="s">
        <v>81</v>
      </c>
      <c r="AY133" s="18" t="s">
        <v>124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131</v>
      </c>
      <c r="BM133" s="216" t="s">
        <v>610</v>
      </c>
    </row>
    <row r="134" s="2" customFormat="1" ht="44.25" customHeight="1">
      <c r="A134" s="39"/>
      <c r="B134" s="40"/>
      <c r="C134" s="205" t="s">
        <v>249</v>
      </c>
      <c r="D134" s="205" t="s">
        <v>126</v>
      </c>
      <c r="E134" s="206" t="s">
        <v>274</v>
      </c>
      <c r="F134" s="207" t="s">
        <v>275</v>
      </c>
      <c r="G134" s="208" t="s">
        <v>194</v>
      </c>
      <c r="H134" s="209">
        <v>5</v>
      </c>
      <c r="I134" s="210"/>
      <c r="J134" s="211">
        <f>ROUND(I134*H134,2)</f>
        <v>0</v>
      </c>
      <c r="K134" s="207" t="s">
        <v>130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131</v>
      </c>
      <c r="AT134" s="216" t="s">
        <v>126</v>
      </c>
      <c r="AU134" s="216" t="s">
        <v>81</v>
      </c>
      <c r="AY134" s="18" t="s">
        <v>124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131</v>
      </c>
      <c r="BM134" s="216" t="s">
        <v>611</v>
      </c>
    </row>
    <row r="135" s="2" customFormat="1">
      <c r="A135" s="39"/>
      <c r="B135" s="40"/>
      <c r="C135" s="251" t="s">
        <v>253</v>
      </c>
      <c r="D135" s="251" t="s">
        <v>169</v>
      </c>
      <c r="E135" s="252" t="s">
        <v>278</v>
      </c>
      <c r="F135" s="253" t="s">
        <v>279</v>
      </c>
      <c r="G135" s="254" t="s">
        <v>194</v>
      </c>
      <c r="H135" s="255">
        <v>5</v>
      </c>
      <c r="I135" s="256"/>
      <c r="J135" s="257">
        <f>ROUND(I135*H135,2)</f>
        <v>0</v>
      </c>
      <c r="K135" s="253" t="s">
        <v>130</v>
      </c>
      <c r="L135" s="258"/>
      <c r="M135" s="259" t="s">
        <v>19</v>
      </c>
      <c r="N135" s="260" t="s">
        <v>42</v>
      </c>
      <c r="O135" s="85"/>
      <c r="P135" s="214">
        <f>O135*H135</f>
        <v>0</v>
      </c>
      <c r="Q135" s="214">
        <v>0.0027000000000000001</v>
      </c>
      <c r="R135" s="214">
        <f>Q135*H135</f>
        <v>0.013500000000000002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168</v>
      </c>
      <c r="AT135" s="216" t="s">
        <v>169</v>
      </c>
      <c r="AU135" s="216" t="s">
        <v>81</v>
      </c>
      <c r="AY135" s="18" t="s">
        <v>124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131</v>
      </c>
      <c r="BM135" s="216" t="s">
        <v>612</v>
      </c>
    </row>
    <row r="136" s="2" customFormat="1">
      <c r="A136" s="39"/>
      <c r="B136" s="40"/>
      <c r="C136" s="205" t="s">
        <v>257</v>
      </c>
      <c r="D136" s="205" t="s">
        <v>126</v>
      </c>
      <c r="E136" s="206" t="s">
        <v>405</v>
      </c>
      <c r="F136" s="207" t="s">
        <v>406</v>
      </c>
      <c r="G136" s="208" t="s">
        <v>194</v>
      </c>
      <c r="H136" s="209">
        <v>2</v>
      </c>
      <c r="I136" s="210"/>
      <c r="J136" s="211">
        <f>ROUND(I136*H136,2)</f>
        <v>0</v>
      </c>
      <c r="K136" s="207" t="s">
        <v>130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0.0016199999999999999</v>
      </c>
      <c r="R136" s="214">
        <f>Q136*H136</f>
        <v>0.0032399999999999998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131</v>
      </c>
      <c r="AT136" s="216" t="s">
        <v>126</v>
      </c>
      <c r="AU136" s="216" t="s">
        <v>81</v>
      </c>
      <c r="AY136" s="18" t="s">
        <v>124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131</v>
      </c>
      <c r="BM136" s="216" t="s">
        <v>613</v>
      </c>
    </row>
    <row r="137" s="2" customFormat="1">
      <c r="A137" s="39"/>
      <c r="B137" s="40"/>
      <c r="C137" s="251" t="s">
        <v>261</v>
      </c>
      <c r="D137" s="251" t="s">
        <v>169</v>
      </c>
      <c r="E137" s="252" t="s">
        <v>408</v>
      </c>
      <c r="F137" s="253" t="s">
        <v>409</v>
      </c>
      <c r="G137" s="254" t="s">
        <v>194</v>
      </c>
      <c r="H137" s="255">
        <v>2</v>
      </c>
      <c r="I137" s="256"/>
      <c r="J137" s="257">
        <f>ROUND(I137*H137,2)</f>
        <v>0</v>
      </c>
      <c r="K137" s="253" t="s">
        <v>130</v>
      </c>
      <c r="L137" s="258"/>
      <c r="M137" s="259" t="s">
        <v>19</v>
      </c>
      <c r="N137" s="260" t="s">
        <v>42</v>
      </c>
      <c r="O137" s="85"/>
      <c r="P137" s="214">
        <f>O137*H137</f>
        <v>0</v>
      </c>
      <c r="Q137" s="214">
        <v>0.017999999999999999</v>
      </c>
      <c r="R137" s="214">
        <f>Q137*H137</f>
        <v>0.035999999999999997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168</v>
      </c>
      <c r="AT137" s="216" t="s">
        <v>169</v>
      </c>
      <c r="AU137" s="216" t="s">
        <v>81</v>
      </c>
      <c r="AY137" s="18" t="s">
        <v>124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131</v>
      </c>
      <c r="BM137" s="216" t="s">
        <v>614</v>
      </c>
    </row>
    <row r="138" s="2" customFormat="1" ht="21.75" customHeight="1">
      <c r="A138" s="39"/>
      <c r="B138" s="40"/>
      <c r="C138" s="251" t="s">
        <v>265</v>
      </c>
      <c r="D138" s="251" t="s">
        <v>169</v>
      </c>
      <c r="E138" s="252" t="s">
        <v>262</v>
      </c>
      <c r="F138" s="253" t="s">
        <v>263</v>
      </c>
      <c r="G138" s="254" t="s">
        <v>194</v>
      </c>
      <c r="H138" s="255">
        <v>2</v>
      </c>
      <c r="I138" s="256"/>
      <c r="J138" s="257">
        <f>ROUND(I138*H138,2)</f>
        <v>0</v>
      </c>
      <c r="K138" s="253" t="s">
        <v>130</v>
      </c>
      <c r="L138" s="258"/>
      <c r="M138" s="259" t="s">
        <v>19</v>
      </c>
      <c r="N138" s="260" t="s">
        <v>42</v>
      </c>
      <c r="O138" s="85"/>
      <c r="P138" s="214">
        <f>O138*H138</f>
        <v>0</v>
      </c>
      <c r="Q138" s="214">
        <v>0.0035000000000000001</v>
      </c>
      <c r="R138" s="214">
        <f>Q138*H138</f>
        <v>0.0070000000000000001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168</v>
      </c>
      <c r="AT138" s="216" t="s">
        <v>169</v>
      </c>
      <c r="AU138" s="216" t="s">
        <v>81</v>
      </c>
      <c r="AY138" s="18" t="s">
        <v>124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131</v>
      </c>
      <c r="BM138" s="216" t="s">
        <v>615</v>
      </c>
    </row>
    <row r="139" s="2" customFormat="1">
      <c r="A139" s="39"/>
      <c r="B139" s="40"/>
      <c r="C139" s="205" t="s">
        <v>269</v>
      </c>
      <c r="D139" s="205" t="s">
        <v>126</v>
      </c>
      <c r="E139" s="206" t="s">
        <v>412</v>
      </c>
      <c r="F139" s="207" t="s">
        <v>413</v>
      </c>
      <c r="G139" s="208" t="s">
        <v>194</v>
      </c>
      <c r="H139" s="209">
        <v>1</v>
      </c>
      <c r="I139" s="210"/>
      <c r="J139" s="211">
        <f>ROUND(I139*H139,2)</f>
        <v>0</v>
      </c>
      <c r="K139" s="207" t="s">
        <v>130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0.00036000000000000002</v>
      </c>
      <c r="R139" s="214">
        <f>Q139*H139</f>
        <v>0.00036000000000000002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131</v>
      </c>
      <c r="AT139" s="216" t="s">
        <v>126</v>
      </c>
      <c r="AU139" s="216" t="s">
        <v>81</v>
      </c>
      <c r="AY139" s="18" t="s">
        <v>124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131</v>
      </c>
      <c r="BM139" s="216" t="s">
        <v>616</v>
      </c>
    </row>
    <row r="140" s="2" customFormat="1">
      <c r="A140" s="39"/>
      <c r="B140" s="40"/>
      <c r="C140" s="251" t="s">
        <v>401</v>
      </c>
      <c r="D140" s="251" t="s">
        <v>169</v>
      </c>
      <c r="E140" s="252" t="s">
        <v>415</v>
      </c>
      <c r="F140" s="253" t="s">
        <v>416</v>
      </c>
      <c r="G140" s="254" t="s">
        <v>194</v>
      </c>
      <c r="H140" s="255">
        <v>1</v>
      </c>
      <c r="I140" s="256"/>
      <c r="J140" s="257">
        <f>ROUND(I140*H140,2)</f>
        <v>0</v>
      </c>
      <c r="K140" s="253" t="s">
        <v>130</v>
      </c>
      <c r="L140" s="258"/>
      <c r="M140" s="259" t="s">
        <v>19</v>
      </c>
      <c r="N140" s="260" t="s">
        <v>42</v>
      </c>
      <c r="O140" s="85"/>
      <c r="P140" s="214">
        <f>O140*H140</f>
        <v>0</v>
      </c>
      <c r="Q140" s="214">
        <v>0.042500000000000003</v>
      </c>
      <c r="R140" s="214">
        <f>Q140*H140</f>
        <v>0.042500000000000003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168</v>
      </c>
      <c r="AT140" s="216" t="s">
        <v>169</v>
      </c>
      <c r="AU140" s="216" t="s">
        <v>81</v>
      </c>
      <c r="AY140" s="18" t="s">
        <v>124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131</v>
      </c>
      <c r="BM140" s="216" t="s">
        <v>617</v>
      </c>
    </row>
    <row r="141" s="2" customFormat="1">
      <c r="A141" s="39"/>
      <c r="B141" s="40"/>
      <c r="C141" s="205" t="s">
        <v>277</v>
      </c>
      <c r="D141" s="205" t="s">
        <v>126</v>
      </c>
      <c r="E141" s="206" t="s">
        <v>282</v>
      </c>
      <c r="F141" s="207" t="s">
        <v>283</v>
      </c>
      <c r="G141" s="208" t="s">
        <v>206</v>
      </c>
      <c r="H141" s="209">
        <v>21.899999999999999</v>
      </c>
      <c r="I141" s="210"/>
      <c r="J141" s="211">
        <f>ROUND(I141*H141,2)</f>
        <v>0</v>
      </c>
      <c r="K141" s="207" t="s">
        <v>130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131</v>
      </c>
      <c r="AT141" s="216" t="s">
        <v>126</v>
      </c>
      <c r="AU141" s="216" t="s">
        <v>81</v>
      </c>
      <c r="AY141" s="18" t="s">
        <v>124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131</v>
      </c>
      <c r="BM141" s="216" t="s">
        <v>618</v>
      </c>
    </row>
    <row r="142" s="2" customFormat="1" ht="16.5" customHeight="1">
      <c r="A142" s="39"/>
      <c r="B142" s="40"/>
      <c r="C142" s="205" t="s">
        <v>281</v>
      </c>
      <c r="D142" s="205" t="s">
        <v>126</v>
      </c>
      <c r="E142" s="206" t="s">
        <v>286</v>
      </c>
      <c r="F142" s="207" t="s">
        <v>287</v>
      </c>
      <c r="G142" s="208" t="s">
        <v>206</v>
      </c>
      <c r="H142" s="209">
        <v>149.47</v>
      </c>
      <c r="I142" s="210"/>
      <c r="J142" s="211">
        <f>ROUND(I142*H142,2)</f>
        <v>0</v>
      </c>
      <c r="K142" s="207" t="s">
        <v>130</v>
      </c>
      <c r="L142" s="45"/>
      <c r="M142" s="212" t="s">
        <v>19</v>
      </c>
      <c r="N142" s="213" t="s">
        <v>42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131</v>
      </c>
      <c r="AT142" s="216" t="s">
        <v>126</v>
      </c>
      <c r="AU142" s="216" t="s">
        <v>81</v>
      </c>
      <c r="AY142" s="18" t="s">
        <v>124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131</v>
      </c>
      <c r="BM142" s="216" t="s">
        <v>619</v>
      </c>
    </row>
    <row r="143" s="2" customFormat="1">
      <c r="A143" s="39"/>
      <c r="B143" s="40"/>
      <c r="C143" s="205" t="s">
        <v>285</v>
      </c>
      <c r="D143" s="205" t="s">
        <v>126</v>
      </c>
      <c r="E143" s="206" t="s">
        <v>423</v>
      </c>
      <c r="F143" s="207" t="s">
        <v>424</v>
      </c>
      <c r="G143" s="208" t="s">
        <v>206</v>
      </c>
      <c r="H143" s="209">
        <v>171.37000000000001</v>
      </c>
      <c r="I143" s="210"/>
      <c r="J143" s="211">
        <f>ROUND(I143*H143,2)</f>
        <v>0</v>
      </c>
      <c r="K143" s="207" t="s">
        <v>130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131</v>
      </c>
      <c r="AT143" s="216" t="s">
        <v>126</v>
      </c>
      <c r="AU143" s="216" t="s">
        <v>81</v>
      </c>
      <c r="AY143" s="18" t="s">
        <v>124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131</v>
      </c>
      <c r="BM143" s="216" t="s">
        <v>620</v>
      </c>
    </row>
    <row r="144" s="2" customFormat="1">
      <c r="A144" s="39"/>
      <c r="B144" s="40"/>
      <c r="C144" s="205" t="s">
        <v>432</v>
      </c>
      <c r="D144" s="205" t="s">
        <v>126</v>
      </c>
      <c r="E144" s="206" t="s">
        <v>290</v>
      </c>
      <c r="F144" s="207" t="s">
        <v>291</v>
      </c>
      <c r="G144" s="208" t="s">
        <v>194</v>
      </c>
      <c r="H144" s="209">
        <v>2</v>
      </c>
      <c r="I144" s="210"/>
      <c r="J144" s="211">
        <f>ROUND(I144*H144,2)</f>
        <v>0</v>
      </c>
      <c r="K144" s="207" t="s">
        <v>130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0.45937</v>
      </c>
      <c r="R144" s="214">
        <f>Q144*H144</f>
        <v>0.91874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131</v>
      </c>
      <c r="AT144" s="216" t="s">
        <v>126</v>
      </c>
      <c r="AU144" s="216" t="s">
        <v>81</v>
      </c>
      <c r="AY144" s="18" t="s">
        <v>124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131</v>
      </c>
      <c r="BM144" s="216" t="s">
        <v>621</v>
      </c>
    </row>
    <row r="145" s="2" customFormat="1" ht="16.5" customHeight="1">
      <c r="A145" s="39"/>
      <c r="B145" s="40"/>
      <c r="C145" s="205" t="s">
        <v>293</v>
      </c>
      <c r="D145" s="205" t="s">
        <v>126</v>
      </c>
      <c r="E145" s="206" t="s">
        <v>429</v>
      </c>
      <c r="F145" s="207" t="s">
        <v>430</v>
      </c>
      <c r="G145" s="208" t="s">
        <v>194</v>
      </c>
      <c r="H145" s="209">
        <v>1</v>
      </c>
      <c r="I145" s="210"/>
      <c r="J145" s="211">
        <f>ROUND(I145*H145,2)</f>
        <v>0</v>
      </c>
      <c r="K145" s="207" t="s">
        <v>130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131</v>
      </c>
      <c r="AT145" s="216" t="s">
        <v>126</v>
      </c>
      <c r="AU145" s="216" t="s">
        <v>81</v>
      </c>
      <c r="AY145" s="18" t="s">
        <v>124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131</v>
      </c>
      <c r="BM145" s="216" t="s">
        <v>622</v>
      </c>
    </row>
    <row r="146" s="2" customFormat="1">
      <c r="A146" s="39"/>
      <c r="B146" s="40"/>
      <c r="C146" s="251" t="s">
        <v>297</v>
      </c>
      <c r="D146" s="251" t="s">
        <v>169</v>
      </c>
      <c r="E146" s="252" t="s">
        <v>433</v>
      </c>
      <c r="F146" s="253" t="s">
        <v>434</v>
      </c>
      <c r="G146" s="254" t="s">
        <v>194</v>
      </c>
      <c r="H146" s="255">
        <v>1</v>
      </c>
      <c r="I146" s="256"/>
      <c r="J146" s="257">
        <f>ROUND(I146*H146,2)</f>
        <v>0</v>
      </c>
      <c r="K146" s="253" t="s">
        <v>130</v>
      </c>
      <c r="L146" s="258"/>
      <c r="M146" s="259" t="s">
        <v>19</v>
      </c>
      <c r="N146" s="260" t="s">
        <v>42</v>
      </c>
      <c r="O146" s="85"/>
      <c r="P146" s="214">
        <f>O146*H146</f>
        <v>0</v>
      </c>
      <c r="Q146" s="214">
        <v>0.014</v>
      </c>
      <c r="R146" s="214">
        <f>Q146*H146</f>
        <v>0.014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168</v>
      </c>
      <c r="AT146" s="216" t="s">
        <v>169</v>
      </c>
      <c r="AU146" s="216" t="s">
        <v>81</v>
      </c>
      <c r="AY146" s="18" t="s">
        <v>124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131</v>
      </c>
      <c r="BM146" s="216" t="s">
        <v>623</v>
      </c>
    </row>
    <row r="147" s="2" customFormat="1">
      <c r="A147" s="39"/>
      <c r="B147" s="40"/>
      <c r="C147" s="251" t="s">
        <v>301</v>
      </c>
      <c r="D147" s="251" t="s">
        <v>169</v>
      </c>
      <c r="E147" s="252" t="s">
        <v>437</v>
      </c>
      <c r="F147" s="253" t="s">
        <v>438</v>
      </c>
      <c r="G147" s="254" t="s">
        <v>194</v>
      </c>
      <c r="H147" s="255">
        <v>1</v>
      </c>
      <c r="I147" s="256"/>
      <c r="J147" s="257">
        <f>ROUND(I147*H147,2)</f>
        <v>0</v>
      </c>
      <c r="K147" s="253" t="s">
        <v>130</v>
      </c>
      <c r="L147" s="258"/>
      <c r="M147" s="259" t="s">
        <v>19</v>
      </c>
      <c r="N147" s="260" t="s">
        <v>42</v>
      </c>
      <c r="O147" s="85"/>
      <c r="P147" s="214">
        <f>O147*H147</f>
        <v>0</v>
      </c>
      <c r="Q147" s="214">
        <v>0.0019</v>
      </c>
      <c r="R147" s="214">
        <f>Q147*H147</f>
        <v>0.0019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168</v>
      </c>
      <c r="AT147" s="216" t="s">
        <v>169</v>
      </c>
      <c r="AU147" s="216" t="s">
        <v>81</v>
      </c>
      <c r="AY147" s="18" t="s">
        <v>124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131</v>
      </c>
      <c r="BM147" s="216" t="s">
        <v>624</v>
      </c>
    </row>
    <row r="148" s="2" customFormat="1" ht="16.5" customHeight="1">
      <c r="A148" s="39"/>
      <c r="B148" s="40"/>
      <c r="C148" s="205" t="s">
        <v>321</v>
      </c>
      <c r="D148" s="205" t="s">
        <v>126</v>
      </c>
      <c r="E148" s="206" t="s">
        <v>294</v>
      </c>
      <c r="F148" s="207" t="s">
        <v>295</v>
      </c>
      <c r="G148" s="208" t="s">
        <v>194</v>
      </c>
      <c r="H148" s="209">
        <v>7</v>
      </c>
      <c r="I148" s="210"/>
      <c r="J148" s="211">
        <f>ROUND(I148*H148,2)</f>
        <v>0</v>
      </c>
      <c r="K148" s="207" t="s">
        <v>130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0.12303</v>
      </c>
      <c r="R148" s="214">
        <f>Q148*H148</f>
        <v>0.86121000000000003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131</v>
      </c>
      <c r="AT148" s="216" t="s">
        <v>126</v>
      </c>
      <c r="AU148" s="216" t="s">
        <v>81</v>
      </c>
      <c r="AY148" s="18" t="s">
        <v>124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131</v>
      </c>
      <c r="BM148" s="216" t="s">
        <v>625</v>
      </c>
    </row>
    <row r="149" s="2" customFormat="1">
      <c r="A149" s="39"/>
      <c r="B149" s="40"/>
      <c r="C149" s="251" t="s">
        <v>273</v>
      </c>
      <c r="D149" s="251" t="s">
        <v>169</v>
      </c>
      <c r="E149" s="252" t="s">
        <v>298</v>
      </c>
      <c r="F149" s="253" t="s">
        <v>299</v>
      </c>
      <c r="G149" s="254" t="s">
        <v>194</v>
      </c>
      <c r="H149" s="255">
        <v>7</v>
      </c>
      <c r="I149" s="256"/>
      <c r="J149" s="257">
        <f>ROUND(I149*H149,2)</f>
        <v>0</v>
      </c>
      <c r="K149" s="253" t="s">
        <v>130</v>
      </c>
      <c r="L149" s="258"/>
      <c r="M149" s="259" t="s">
        <v>19</v>
      </c>
      <c r="N149" s="260" t="s">
        <v>42</v>
      </c>
      <c r="O149" s="85"/>
      <c r="P149" s="214">
        <f>O149*H149</f>
        <v>0</v>
      </c>
      <c r="Q149" s="214">
        <v>0.013299999999999999</v>
      </c>
      <c r="R149" s="214">
        <f>Q149*H149</f>
        <v>0.093099999999999988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168</v>
      </c>
      <c r="AT149" s="216" t="s">
        <v>169</v>
      </c>
      <c r="AU149" s="216" t="s">
        <v>81</v>
      </c>
      <c r="AY149" s="18" t="s">
        <v>124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131</v>
      </c>
      <c r="BM149" s="216" t="s">
        <v>626</v>
      </c>
    </row>
    <row r="150" s="2" customFormat="1">
      <c r="A150" s="39"/>
      <c r="B150" s="40"/>
      <c r="C150" s="251" t="s">
        <v>289</v>
      </c>
      <c r="D150" s="251" t="s">
        <v>169</v>
      </c>
      <c r="E150" s="252" t="s">
        <v>302</v>
      </c>
      <c r="F150" s="253" t="s">
        <v>303</v>
      </c>
      <c r="G150" s="254" t="s">
        <v>194</v>
      </c>
      <c r="H150" s="255">
        <v>7</v>
      </c>
      <c r="I150" s="256"/>
      <c r="J150" s="257">
        <f>ROUND(I150*H150,2)</f>
        <v>0</v>
      </c>
      <c r="K150" s="253" t="s">
        <v>130</v>
      </c>
      <c r="L150" s="258"/>
      <c r="M150" s="259" t="s">
        <v>19</v>
      </c>
      <c r="N150" s="260" t="s">
        <v>42</v>
      </c>
      <c r="O150" s="85"/>
      <c r="P150" s="214">
        <f>O150*H150</f>
        <v>0</v>
      </c>
      <c r="Q150" s="214">
        <v>0.00089999999999999998</v>
      </c>
      <c r="R150" s="214">
        <f>Q150*H150</f>
        <v>0.0063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168</v>
      </c>
      <c r="AT150" s="216" t="s">
        <v>169</v>
      </c>
      <c r="AU150" s="216" t="s">
        <v>81</v>
      </c>
      <c r="AY150" s="18" t="s">
        <v>124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131</v>
      </c>
      <c r="BM150" s="216" t="s">
        <v>627</v>
      </c>
    </row>
    <row r="151" s="2" customFormat="1" ht="33" customHeight="1">
      <c r="A151" s="39"/>
      <c r="B151" s="40"/>
      <c r="C151" s="205" t="s">
        <v>305</v>
      </c>
      <c r="D151" s="205" t="s">
        <v>126</v>
      </c>
      <c r="E151" s="206" t="s">
        <v>306</v>
      </c>
      <c r="F151" s="207" t="s">
        <v>307</v>
      </c>
      <c r="G151" s="208" t="s">
        <v>194</v>
      </c>
      <c r="H151" s="209">
        <v>8</v>
      </c>
      <c r="I151" s="210"/>
      <c r="J151" s="211">
        <f>ROUND(I151*H151,2)</f>
        <v>0</v>
      </c>
      <c r="K151" s="207" t="s">
        <v>130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0.00016000000000000001</v>
      </c>
      <c r="R151" s="214">
        <f>Q151*H151</f>
        <v>0.0012800000000000001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131</v>
      </c>
      <c r="AT151" s="216" t="s">
        <v>126</v>
      </c>
      <c r="AU151" s="216" t="s">
        <v>81</v>
      </c>
      <c r="AY151" s="18" t="s">
        <v>124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131</v>
      </c>
      <c r="BM151" s="216" t="s">
        <v>628</v>
      </c>
    </row>
    <row r="152" s="13" customFormat="1">
      <c r="A152" s="13"/>
      <c r="B152" s="218"/>
      <c r="C152" s="219"/>
      <c r="D152" s="220" t="s">
        <v>133</v>
      </c>
      <c r="E152" s="221" t="s">
        <v>19</v>
      </c>
      <c r="F152" s="222" t="s">
        <v>448</v>
      </c>
      <c r="G152" s="219"/>
      <c r="H152" s="221" t="s">
        <v>19</v>
      </c>
      <c r="I152" s="223"/>
      <c r="J152" s="219"/>
      <c r="K152" s="219"/>
      <c r="L152" s="224"/>
      <c r="M152" s="225"/>
      <c r="N152" s="226"/>
      <c r="O152" s="226"/>
      <c r="P152" s="226"/>
      <c r="Q152" s="226"/>
      <c r="R152" s="226"/>
      <c r="S152" s="226"/>
      <c r="T152" s="22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8" t="s">
        <v>133</v>
      </c>
      <c r="AU152" s="228" t="s">
        <v>81</v>
      </c>
      <c r="AV152" s="13" t="s">
        <v>79</v>
      </c>
      <c r="AW152" s="13" t="s">
        <v>33</v>
      </c>
      <c r="AX152" s="13" t="s">
        <v>71</v>
      </c>
      <c r="AY152" s="228" t="s">
        <v>124</v>
      </c>
    </row>
    <row r="153" s="14" customFormat="1">
      <c r="A153" s="14"/>
      <c r="B153" s="229"/>
      <c r="C153" s="230"/>
      <c r="D153" s="220" t="s">
        <v>133</v>
      </c>
      <c r="E153" s="231" t="s">
        <v>19</v>
      </c>
      <c r="F153" s="232" t="s">
        <v>629</v>
      </c>
      <c r="G153" s="230"/>
      <c r="H153" s="233">
        <v>8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9" t="s">
        <v>133</v>
      </c>
      <c r="AU153" s="239" t="s">
        <v>81</v>
      </c>
      <c r="AV153" s="14" t="s">
        <v>81</v>
      </c>
      <c r="AW153" s="14" t="s">
        <v>33</v>
      </c>
      <c r="AX153" s="14" t="s">
        <v>79</v>
      </c>
      <c r="AY153" s="239" t="s">
        <v>124</v>
      </c>
    </row>
    <row r="154" s="2" customFormat="1" ht="16.5" customHeight="1">
      <c r="A154" s="39"/>
      <c r="B154" s="40"/>
      <c r="C154" s="205" t="s">
        <v>315</v>
      </c>
      <c r="D154" s="205" t="s">
        <v>126</v>
      </c>
      <c r="E154" s="206" t="s">
        <v>312</v>
      </c>
      <c r="F154" s="207" t="s">
        <v>313</v>
      </c>
      <c r="G154" s="208" t="s">
        <v>206</v>
      </c>
      <c r="H154" s="209">
        <v>171.37000000000001</v>
      </c>
      <c r="I154" s="210"/>
      <c r="J154" s="211">
        <f>ROUND(I154*H154,2)</f>
        <v>0</v>
      </c>
      <c r="K154" s="207" t="s">
        <v>130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0.00019000000000000001</v>
      </c>
      <c r="R154" s="214">
        <f>Q154*H154</f>
        <v>0.0325603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131</v>
      </c>
      <c r="AT154" s="216" t="s">
        <v>126</v>
      </c>
      <c r="AU154" s="216" t="s">
        <v>81</v>
      </c>
      <c r="AY154" s="18" t="s">
        <v>124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131</v>
      </c>
      <c r="BM154" s="216" t="s">
        <v>630</v>
      </c>
    </row>
    <row r="155" s="2" customFormat="1" ht="21.75" customHeight="1">
      <c r="A155" s="39"/>
      <c r="B155" s="40"/>
      <c r="C155" s="205" t="s">
        <v>428</v>
      </c>
      <c r="D155" s="205" t="s">
        <v>126</v>
      </c>
      <c r="E155" s="206" t="s">
        <v>316</v>
      </c>
      <c r="F155" s="207" t="s">
        <v>317</v>
      </c>
      <c r="G155" s="208" t="s">
        <v>206</v>
      </c>
      <c r="H155" s="209">
        <v>171.37000000000001</v>
      </c>
      <c r="I155" s="210"/>
      <c r="J155" s="211">
        <f>ROUND(I155*H155,2)</f>
        <v>0</v>
      </c>
      <c r="K155" s="207" t="s">
        <v>130</v>
      </c>
      <c r="L155" s="45"/>
      <c r="M155" s="212" t="s">
        <v>19</v>
      </c>
      <c r="N155" s="213" t="s">
        <v>42</v>
      </c>
      <c r="O155" s="85"/>
      <c r="P155" s="214">
        <f>O155*H155</f>
        <v>0</v>
      </c>
      <c r="Q155" s="214">
        <v>6.9999999999999994E-05</v>
      </c>
      <c r="R155" s="214">
        <f>Q155*H155</f>
        <v>0.011995899999999999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131</v>
      </c>
      <c r="AT155" s="216" t="s">
        <v>126</v>
      </c>
      <c r="AU155" s="216" t="s">
        <v>81</v>
      </c>
      <c r="AY155" s="18" t="s">
        <v>124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131</v>
      </c>
      <c r="BM155" s="216" t="s">
        <v>631</v>
      </c>
    </row>
    <row r="156" s="12" customFormat="1" ht="22.8" customHeight="1">
      <c r="A156" s="12"/>
      <c r="B156" s="189"/>
      <c r="C156" s="190"/>
      <c r="D156" s="191" t="s">
        <v>70</v>
      </c>
      <c r="E156" s="203" t="s">
        <v>319</v>
      </c>
      <c r="F156" s="203" t="s">
        <v>320</v>
      </c>
      <c r="G156" s="190"/>
      <c r="H156" s="190"/>
      <c r="I156" s="193"/>
      <c r="J156" s="204">
        <f>BK156</f>
        <v>0</v>
      </c>
      <c r="K156" s="190"/>
      <c r="L156" s="195"/>
      <c r="M156" s="196"/>
      <c r="N156" s="197"/>
      <c r="O156" s="197"/>
      <c r="P156" s="198">
        <f>P157</f>
        <v>0</v>
      </c>
      <c r="Q156" s="197"/>
      <c r="R156" s="198">
        <f>R157</f>
        <v>0</v>
      </c>
      <c r="S156" s="197"/>
      <c r="T156" s="199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79</v>
      </c>
      <c r="AT156" s="201" t="s">
        <v>70</v>
      </c>
      <c r="AU156" s="201" t="s">
        <v>79</v>
      </c>
      <c r="AY156" s="200" t="s">
        <v>124</v>
      </c>
      <c r="BK156" s="202">
        <f>BK157</f>
        <v>0</v>
      </c>
    </row>
    <row r="157" s="2" customFormat="1">
      <c r="A157" s="39"/>
      <c r="B157" s="40"/>
      <c r="C157" s="205" t="s">
        <v>311</v>
      </c>
      <c r="D157" s="205" t="s">
        <v>126</v>
      </c>
      <c r="E157" s="206" t="s">
        <v>322</v>
      </c>
      <c r="F157" s="207" t="s">
        <v>323</v>
      </c>
      <c r="G157" s="208" t="s">
        <v>149</v>
      </c>
      <c r="H157" s="209">
        <v>2.1549999999999998</v>
      </c>
      <c r="I157" s="210"/>
      <c r="J157" s="211">
        <f>ROUND(I157*H157,2)</f>
        <v>0</v>
      </c>
      <c r="K157" s="207" t="s">
        <v>130</v>
      </c>
      <c r="L157" s="45"/>
      <c r="M157" s="261" t="s">
        <v>19</v>
      </c>
      <c r="N157" s="262" t="s">
        <v>42</v>
      </c>
      <c r="O157" s="263"/>
      <c r="P157" s="264">
        <f>O157*H157</f>
        <v>0</v>
      </c>
      <c r="Q157" s="264">
        <v>0</v>
      </c>
      <c r="R157" s="264">
        <f>Q157*H157</f>
        <v>0</v>
      </c>
      <c r="S157" s="264">
        <v>0</v>
      </c>
      <c r="T157" s="26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131</v>
      </c>
      <c r="AT157" s="216" t="s">
        <v>126</v>
      </c>
      <c r="AU157" s="216" t="s">
        <v>81</v>
      </c>
      <c r="AY157" s="18" t="s">
        <v>124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131</v>
      </c>
      <c r="BM157" s="216" t="s">
        <v>632</v>
      </c>
    </row>
    <row r="158" s="2" customFormat="1" ht="6.96" customHeight="1">
      <c r="A158" s="39"/>
      <c r="B158" s="60"/>
      <c r="C158" s="61"/>
      <c r="D158" s="61"/>
      <c r="E158" s="61"/>
      <c r="F158" s="61"/>
      <c r="G158" s="61"/>
      <c r="H158" s="61"/>
      <c r="I158" s="61"/>
      <c r="J158" s="61"/>
      <c r="K158" s="61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5MypF6MZIPV+JCV/1EYW6fiiqw3ojplFj7g84dusmq67U8lrkDS3GJjWTc2AHSbQf4wf66EOGckSBRySJPuNGQ==" hashValue="nrw3kHUeDbOPVnerV91XOmlaUKKxpqu3oE53/cx5zl3StTD6kxuHULL9vDfoNq6HGoU/nbEdY7MiU0QKz1MZtw==" algorithmName="SHA-512" password="CC35"/>
  <autoFilter ref="C83:K15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SO-04 Rozšíření vodovodu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633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15. 2. 2021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ROUND((SUM(BE86:BE172)),  2)</f>
        <v>0</v>
      </c>
      <c r="G33" s="39"/>
      <c r="H33" s="39"/>
      <c r="I33" s="149">
        <v>0.20999999999999999</v>
      </c>
      <c r="J33" s="148">
        <f>ROUND(((SUM(BE86:BE172))*I33),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ROUND((SUM(BF86:BF172)),  2)</f>
        <v>0</v>
      </c>
      <c r="G34" s="39"/>
      <c r="H34" s="39"/>
      <c r="I34" s="149">
        <v>0.14999999999999999</v>
      </c>
      <c r="J34" s="148">
        <f>ROUND(((SUM(BF86:BF172))*I34),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ROUND((SUM(BG86:BG172)),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ROUND((SUM(BH86:BH172)),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ROUND((SUM(BI86:BI172)),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SO-04 Rozšíření vodovodu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 xml:space="preserve">05 - SO-04 Rozšíření vodovodu  Řad I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15. 2. 2021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Rotava,Sídliště 721,Rotava</v>
      </c>
      <c r="G54" s="41"/>
      <c r="H54" s="41"/>
      <c r="I54" s="33" t="s">
        <v>31</v>
      </c>
      <c r="J54" s="37" t="str">
        <f>E21</f>
        <v>Štefan Bolvári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Štefan Bolvári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106</v>
      </c>
      <c r="E62" s="175"/>
      <c r="F62" s="175"/>
      <c r="G62" s="175"/>
      <c r="H62" s="175"/>
      <c r="I62" s="175"/>
      <c r="J62" s="176">
        <f>J113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457</v>
      </c>
      <c r="E63" s="175"/>
      <c r="F63" s="175"/>
      <c r="G63" s="175"/>
      <c r="H63" s="175"/>
      <c r="I63" s="175"/>
      <c r="J63" s="176">
        <f>J122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107</v>
      </c>
      <c r="E64" s="175"/>
      <c r="F64" s="175"/>
      <c r="G64" s="175"/>
      <c r="H64" s="175"/>
      <c r="I64" s="175"/>
      <c r="J64" s="176">
        <f>J125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459</v>
      </c>
      <c r="E65" s="175"/>
      <c r="F65" s="175"/>
      <c r="G65" s="175"/>
      <c r="H65" s="175"/>
      <c r="I65" s="175"/>
      <c r="J65" s="176">
        <f>J165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108</v>
      </c>
      <c r="E66" s="175"/>
      <c r="F66" s="175"/>
      <c r="G66" s="175"/>
      <c r="H66" s="175"/>
      <c r="I66" s="175"/>
      <c r="J66" s="176">
        <f>J170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109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SO-04 Rozšíření vodovodu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98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 xml:space="preserve">05 - SO-04 Rozšíření vodovodu  Řad I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Rotava</v>
      </c>
      <c r="G80" s="41"/>
      <c r="H80" s="41"/>
      <c r="I80" s="33" t="s">
        <v>23</v>
      </c>
      <c r="J80" s="73" t="str">
        <f>IF(J12="","",J12)</f>
        <v>15. 2. 2021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Město Rotava,Sídliště 721,Rotava</v>
      </c>
      <c r="G82" s="41"/>
      <c r="H82" s="41"/>
      <c r="I82" s="33" t="s">
        <v>31</v>
      </c>
      <c r="J82" s="37" t="str">
        <f>E21</f>
        <v>Štefan Bolvári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Štefan Bolvári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110</v>
      </c>
      <c r="D85" s="181" t="s">
        <v>56</v>
      </c>
      <c r="E85" s="181" t="s">
        <v>52</v>
      </c>
      <c r="F85" s="181" t="s">
        <v>53</v>
      </c>
      <c r="G85" s="181" t="s">
        <v>111</v>
      </c>
      <c r="H85" s="181" t="s">
        <v>112</v>
      </c>
      <c r="I85" s="181" t="s">
        <v>113</v>
      </c>
      <c r="J85" s="181" t="s">
        <v>102</v>
      </c>
      <c r="K85" s="182" t="s">
        <v>114</v>
      </c>
      <c r="L85" s="183"/>
      <c r="M85" s="93" t="s">
        <v>19</v>
      </c>
      <c r="N85" s="94" t="s">
        <v>41</v>
      </c>
      <c r="O85" s="94" t="s">
        <v>115</v>
      </c>
      <c r="P85" s="94" t="s">
        <v>116</v>
      </c>
      <c r="Q85" s="94" t="s">
        <v>117</v>
      </c>
      <c r="R85" s="94" t="s">
        <v>118</v>
      </c>
      <c r="S85" s="94" t="s">
        <v>119</v>
      </c>
      <c r="T85" s="95" t="s">
        <v>120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121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</f>
        <v>0</v>
      </c>
      <c r="Q86" s="97"/>
      <c r="R86" s="186">
        <f>R87</f>
        <v>33.513676600000004</v>
      </c>
      <c r="S86" s="97"/>
      <c r="T86" s="187">
        <f>T87</f>
        <v>21.558599999999998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70</v>
      </c>
      <c r="AU86" s="18" t="s">
        <v>103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70</v>
      </c>
      <c r="E87" s="192" t="s">
        <v>122</v>
      </c>
      <c r="F87" s="192" t="s">
        <v>123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P88+P113+P122+P125+P165+P170</f>
        <v>0</v>
      </c>
      <c r="Q87" s="197"/>
      <c r="R87" s="198">
        <f>R88+R113+R122+R125+R165+R170</f>
        <v>33.513676600000004</v>
      </c>
      <c r="S87" s="197"/>
      <c r="T87" s="199">
        <f>T88+T113+T122+T125+T165+T170</f>
        <v>21.558599999999998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79</v>
      </c>
      <c r="AT87" s="201" t="s">
        <v>70</v>
      </c>
      <c r="AU87" s="201" t="s">
        <v>71</v>
      </c>
      <c r="AY87" s="200" t="s">
        <v>124</v>
      </c>
      <c r="BK87" s="202">
        <f>BK88+BK113+BK122+BK125+BK165+BK170</f>
        <v>0</v>
      </c>
    </row>
    <row r="88" s="12" customFormat="1" ht="22.8" customHeight="1">
      <c r="A88" s="12"/>
      <c r="B88" s="189"/>
      <c r="C88" s="190"/>
      <c r="D88" s="191" t="s">
        <v>70</v>
      </c>
      <c r="E88" s="203" t="s">
        <v>79</v>
      </c>
      <c r="F88" s="203" t="s">
        <v>125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SUM(P89:P112)</f>
        <v>0</v>
      </c>
      <c r="Q88" s="197"/>
      <c r="R88" s="198">
        <f>SUM(R89:R112)</f>
        <v>0</v>
      </c>
      <c r="S88" s="197"/>
      <c r="T88" s="199">
        <f>SUM(T89:T112)</f>
        <v>21.558599999999998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79</v>
      </c>
      <c r="AY88" s="200" t="s">
        <v>124</v>
      </c>
      <c r="BK88" s="202">
        <f>SUM(BK89:BK112)</f>
        <v>0</v>
      </c>
    </row>
    <row r="89" s="2" customFormat="1" ht="66.75" customHeight="1">
      <c r="A89" s="39"/>
      <c r="B89" s="40"/>
      <c r="C89" s="205" t="s">
        <v>79</v>
      </c>
      <c r="D89" s="205" t="s">
        <v>126</v>
      </c>
      <c r="E89" s="206" t="s">
        <v>460</v>
      </c>
      <c r="F89" s="207" t="s">
        <v>461</v>
      </c>
      <c r="G89" s="208" t="s">
        <v>188</v>
      </c>
      <c r="H89" s="209">
        <v>37.170000000000002</v>
      </c>
      <c r="I89" s="210"/>
      <c r="J89" s="211">
        <f>ROUND(I89*H89,2)</f>
        <v>0</v>
      </c>
      <c r="K89" s="207" t="s">
        <v>130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0.57999999999999996</v>
      </c>
      <c r="T89" s="215">
        <f>S89*H89</f>
        <v>21.558599999999998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131</v>
      </c>
      <c r="AT89" s="216" t="s">
        <v>126</v>
      </c>
      <c r="AU89" s="216" t="s">
        <v>81</v>
      </c>
      <c r="AY89" s="18" t="s">
        <v>124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131</v>
      </c>
      <c r="BM89" s="216" t="s">
        <v>634</v>
      </c>
    </row>
    <row r="90" s="14" customFormat="1">
      <c r="A90" s="14"/>
      <c r="B90" s="229"/>
      <c r="C90" s="230"/>
      <c r="D90" s="220" t="s">
        <v>133</v>
      </c>
      <c r="E90" s="231" t="s">
        <v>19</v>
      </c>
      <c r="F90" s="232" t="s">
        <v>635</v>
      </c>
      <c r="G90" s="230"/>
      <c r="H90" s="233">
        <v>37.170000000000002</v>
      </c>
      <c r="I90" s="234"/>
      <c r="J90" s="230"/>
      <c r="K90" s="230"/>
      <c r="L90" s="235"/>
      <c r="M90" s="236"/>
      <c r="N90" s="237"/>
      <c r="O90" s="237"/>
      <c r="P90" s="237"/>
      <c r="Q90" s="237"/>
      <c r="R90" s="237"/>
      <c r="S90" s="237"/>
      <c r="T90" s="238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39" t="s">
        <v>133</v>
      </c>
      <c r="AU90" s="239" t="s">
        <v>81</v>
      </c>
      <c r="AV90" s="14" t="s">
        <v>81</v>
      </c>
      <c r="AW90" s="14" t="s">
        <v>33</v>
      </c>
      <c r="AX90" s="14" t="s">
        <v>79</v>
      </c>
      <c r="AY90" s="239" t="s">
        <v>124</v>
      </c>
    </row>
    <row r="91" s="2" customFormat="1">
      <c r="A91" s="39"/>
      <c r="B91" s="40"/>
      <c r="C91" s="205" t="s">
        <v>81</v>
      </c>
      <c r="D91" s="205" t="s">
        <v>126</v>
      </c>
      <c r="E91" s="206" t="s">
        <v>127</v>
      </c>
      <c r="F91" s="207" t="s">
        <v>128</v>
      </c>
      <c r="G91" s="208" t="s">
        <v>129</v>
      </c>
      <c r="H91" s="209">
        <v>174.14400000000001</v>
      </c>
      <c r="I91" s="210"/>
      <c r="J91" s="211">
        <f>ROUND(I91*H91,2)</f>
        <v>0</v>
      </c>
      <c r="K91" s="207" t="s">
        <v>130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131</v>
      </c>
      <c r="AT91" s="216" t="s">
        <v>126</v>
      </c>
      <c r="AU91" s="216" t="s">
        <v>81</v>
      </c>
      <c r="AY91" s="18" t="s">
        <v>124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131</v>
      </c>
      <c r="BM91" s="216" t="s">
        <v>636</v>
      </c>
    </row>
    <row r="92" s="13" customFormat="1">
      <c r="A92" s="13"/>
      <c r="B92" s="218"/>
      <c r="C92" s="219"/>
      <c r="D92" s="220" t="s">
        <v>133</v>
      </c>
      <c r="E92" s="221" t="s">
        <v>19</v>
      </c>
      <c r="F92" s="222" t="s">
        <v>134</v>
      </c>
      <c r="G92" s="219"/>
      <c r="H92" s="221" t="s">
        <v>19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8" t="s">
        <v>133</v>
      </c>
      <c r="AU92" s="228" t="s">
        <v>81</v>
      </c>
      <c r="AV92" s="13" t="s">
        <v>79</v>
      </c>
      <c r="AW92" s="13" t="s">
        <v>33</v>
      </c>
      <c r="AX92" s="13" t="s">
        <v>71</v>
      </c>
      <c r="AY92" s="228" t="s">
        <v>124</v>
      </c>
    </row>
    <row r="93" s="14" customFormat="1">
      <c r="A93" s="14"/>
      <c r="B93" s="229"/>
      <c r="C93" s="230"/>
      <c r="D93" s="220" t="s">
        <v>133</v>
      </c>
      <c r="E93" s="231" t="s">
        <v>19</v>
      </c>
      <c r="F93" s="232" t="s">
        <v>637</v>
      </c>
      <c r="G93" s="230"/>
      <c r="H93" s="233">
        <v>59.844000000000001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9" t="s">
        <v>133</v>
      </c>
      <c r="AU93" s="239" t="s">
        <v>81</v>
      </c>
      <c r="AV93" s="14" t="s">
        <v>81</v>
      </c>
      <c r="AW93" s="14" t="s">
        <v>33</v>
      </c>
      <c r="AX93" s="14" t="s">
        <v>71</v>
      </c>
      <c r="AY93" s="239" t="s">
        <v>124</v>
      </c>
    </row>
    <row r="94" s="13" customFormat="1">
      <c r="A94" s="13"/>
      <c r="B94" s="218"/>
      <c r="C94" s="219"/>
      <c r="D94" s="220" t="s">
        <v>133</v>
      </c>
      <c r="E94" s="221" t="s">
        <v>19</v>
      </c>
      <c r="F94" s="222" t="s">
        <v>638</v>
      </c>
      <c r="G94" s="219"/>
      <c r="H94" s="221" t="s">
        <v>19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8" t="s">
        <v>133</v>
      </c>
      <c r="AU94" s="228" t="s">
        <v>81</v>
      </c>
      <c r="AV94" s="13" t="s">
        <v>79</v>
      </c>
      <c r="AW94" s="13" t="s">
        <v>33</v>
      </c>
      <c r="AX94" s="13" t="s">
        <v>71</v>
      </c>
      <c r="AY94" s="228" t="s">
        <v>124</v>
      </c>
    </row>
    <row r="95" s="14" customFormat="1">
      <c r="A95" s="14"/>
      <c r="B95" s="229"/>
      <c r="C95" s="230"/>
      <c r="D95" s="220" t="s">
        <v>133</v>
      </c>
      <c r="E95" s="231" t="s">
        <v>19</v>
      </c>
      <c r="F95" s="232" t="s">
        <v>639</v>
      </c>
      <c r="G95" s="230"/>
      <c r="H95" s="233">
        <v>114.3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9" t="s">
        <v>133</v>
      </c>
      <c r="AU95" s="239" t="s">
        <v>81</v>
      </c>
      <c r="AV95" s="14" t="s">
        <v>81</v>
      </c>
      <c r="AW95" s="14" t="s">
        <v>33</v>
      </c>
      <c r="AX95" s="14" t="s">
        <v>71</v>
      </c>
      <c r="AY95" s="239" t="s">
        <v>124</v>
      </c>
    </row>
    <row r="96" s="15" customFormat="1">
      <c r="A96" s="15"/>
      <c r="B96" s="240"/>
      <c r="C96" s="241"/>
      <c r="D96" s="220" t="s">
        <v>133</v>
      </c>
      <c r="E96" s="242" t="s">
        <v>19</v>
      </c>
      <c r="F96" s="243" t="s">
        <v>138</v>
      </c>
      <c r="G96" s="241"/>
      <c r="H96" s="244">
        <v>174.14400000000001</v>
      </c>
      <c r="I96" s="245"/>
      <c r="J96" s="241"/>
      <c r="K96" s="241"/>
      <c r="L96" s="246"/>
      <c r="M96" s="247"/>
      <c r="N96" s="248"/>
      <c r="O96" s="248"/>
      <c r="P96" s="248"/>
      <c r="Q96" s="248"/>
      <c r="R96" s="248"/>
      <c r="S96" s="248"/>
      <c r="T96" s="249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0" t="s">
        <v>133</v>
      </c>
      <c r="AU96" s="250" t="s">
        <v>81</v>
      </c>
      <c r="AV96" s="15" t="s">
        <v>131</v>
      </c>
      <c r="AW96" s="15" t="s">
        <v>33</v>
      </c>
      <c r="AX96" s="15" t="s">
        <v>79</v>
      </c>
      <c r="AY96" s="250" t="s">
        <v>124</v>
      </c>
    </row>
    <row r="97" s="2" customFormat="1">
      <c r="A97" s="39"/>
      <c r="B97" s="40"/>
      <c r="C97" s="205" t="s">
        <v>143</v>
      </c>
      <c r="D97" s="205" t="s">
        <v>126</v>
      </c>
      <c r="E97" s="206" t="s">
        <v>334</v>
      </c>
      <c r="F97" s="207" t="s">
        <v>335</v>
      </c>
      <c r="G97" s="208" t="s">
        <v>129</v>
      </c>
      <c r="H97" s="209">
        <v>1</v>
      </c>
      <c r="I97" s="210"/>
      <c r="J97" s="211">
        <f>ROUND(I97*H97,2)</f>
        <v>0</v>
      </c>
      <c r="K97" s="207" t="s">
        <v>130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131</v>
      </c>
      <c r="AT97" s="216" t="s">
        <v>126</v>
      </c>
      <c r="AU97" s="216" t="s">
        <v>81</v>
      </c>
      <c r="AY97" s="18" t="s">
        <v>124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131</v>
      </c>
      <c r="BM97" s="216" t="s">
        <v>640</v>
      </c>
    </row>
    <row r="98" s="2" customFormat="1">
      <c r="A98" s="39"/>
      <c r="B98" s="40"/>
      <c r="C98" s="205" t="s">
        <v>131</v>
      </c>
      <c r="D98" s="205" t="s">
        <v>126</v>
      </c>
      <c r="E98" s="206" t="s">
        <v>139</v>
      </c>
      <c r="F98" s="207" t="s">
        <v>140</v>
      </c>
      <c r="G98" s="208" t="s">
        <v>129</v>
      </c>
      <c r="H98" s="209">
        <v>46.090000000000003</v>
      </c>
      <c r="I98" s="210"/>
      <c r="J98" s="211">
        <f>ROUND(I98*H98,2)</f>
        <v>0</v>
      </c>
      <c r="K98" s="207" t="s">
        <v>130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131</v>
      </c>
      <c r="AT98" s="216" t="s">
        <v>126</v>
      </c>
      <c r="AU98" s="216" t="s">
        <v>81</v>
      </c>
      <c r="AY98" s="18" t="s">
        <v>124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131</v>
      </c>
      <c r="BM98" s="216" t="s">
        <v>641</v>
      </c>
    </row>
    <row r="99" s="14" customFormat="1">
      <c r="A99" s="14"/>
      <c r="B99" s="229"/>
      <c r="C99" s="230"/>
      <c r="D99" s="220" t="s">
        <v>133</v>
      </c>
      <c r="E99" s="231" t="s">
        <v>19</v>
      </c>
      <c r="F99" s="232" t="s">
        <v>642</v>
      </c>
      <c r="G99" s="230"/>
      <c r="H99" s="233">
        <v>46.090000000000003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9" t="s">
        <v>133</v>
      </c>
      <c r="AU99" s="239" t="s">
        <v>81</v>
      </c>
      <c r="AV99" s="14" t="s">
        <v>81</v>
      </c>
      <c r="AW99" s="14" t="s">
        <v>33</v>
      </c>
      <c r="AX99" s="14" t="s">
        <v>79</v>
      </c>
      <c r="AY99" s="239" t="s">
        <v>124</v>
      </c>
    </row>
    <row r="100" s="2" customFormat="1" ht="44.25" customHeight="1">
      <c r="A100" s="39"/>
      <c r="B100" s="40"/>
      <c r="C100" s="205" t="s">
        <v>152</v>
      </c>
      <c r="D100" s="205" t="s">
        <v>126</v>
      </c>
      <c r="E100" s="206" t="s">
        <v>144</v>
      </c>
      <c r="F100" s="207" t="s">
        <v>145</v>
      </c>
      <c r="G100" s="208" t="s">
        <v>129</v>
      </c>
      <c r="H100" s="209">
        <v>46.090000000000003</v>
      </c>
      <c r="I100" s="210"/>
      <c r="J100" s="211">
        <f>ROUND(I100*H100,2)</f>
        <v>0</v>
      </c>
      <c r="K100" s="207" t="s">
        <v>130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131</v>
      </c>
      <c r="AT100" s="216" t="s">
        <v>126</v>
      </c>
      <c r="AU100" s="216" t="s">
        <v>81</v>
      </c>
      <c r="AY100" s="18" t="s">
        <v>124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131</v>
      </c>
      <c r="BM100" s="216" t="s">
        <v>643</v>
      </c>
    </row>
    <row r="101" s="2" customFormat="1" ht="44.25" customHeight="1">
      <c r="A101" s="39"/>
      <c r="B101" s="40"/>
      <c r="C101" s="205" t="s">
        <v>156</v>
      </c>
      <c r="D101" s="205" t="s">
        <v>126</v>
      </c>
      <c r="E101" s="206" t="s">
        <v>147</v>
      </c>
      <c r="F101" s="207" t="s">
        <v>148</v>
      </c>
      <c r="G101" s="208" t="s">
        <v>149</v>
      </c>
      <c r="H101" s="209">
        <v>92.180000000000007</v>
      </c>
      <c r="I101" s="210"/>
      <c r="J101" s="211">
        <f>ROUND(I101*H101,2)</f>
        <v>0</v>
      </c>
      <c r="K101" s="207" t="s">
        <v>130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131</v>
      </c>
      <c r="AT101" s="216" t="s">
        <v>126</v>
      </c>
      <c r="AU101" s="216" t="s">
        <v>81</v>
      </c>
      <c r="AY101" s="18" t="s">
        <v>124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131</v>
      </c>
      <c r="BM101" s="216" t="s">
        <v>644</v>
      </c>
    </row>
    <row r="102" s="14" customFormat="1">
      <c r="A102" s="14"/>
      <c r="B102" s="229"/>
      <c r="C102" s="230"/>
      <c r="D102" s="220" t="s">
        <v>133</v>
      </c>
      <c r="E102" s="231" t="s">
        <v>19</v>
      </c>
      <c r="F102" s="232" t="s">
        <v>645</v>
      </c>
      <c r="G102" s="230"/>
      <c r="H102" s="233">
        <v>92.180000000000007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133</v>
      </c>
      <c r="AU102" s="239" t="s">
        <v>81</v>
      </c>
      <c r="AV102" s="14" t="s">
        <v>81</v>
      </c>
      <c r="AW102" s="14" t="s">
        <v>33</v>
      </c>
      <c r="AX102" s="14" t="s">
        <v>79</v>
      </c>
      <c r="AY102" s="239" t="s">
        <v>124</v>
      </c>
    </row>
    <row r="103" s="2" customFormat="1">
      <c r="A103" s="39"/>
      <c r="B103" s="40"/>
      <c r="C103" s="205" t="s">
        <v>161</v>
      </c>
      <c r="D103" s="205" t="s">
        <v>126</v>
      </c>
      <c r="E103" s="206" t="s">
        <v>153</v>
      </c>
      <c r="F103" s="207" t="s">
        <v>154</v>
      </c>
      <c r="G103" s="208" t="s">
        <v>129</v>
      </c>
      <c r="H103" s="209">
        <v>46.090000000000003</v>
      </c>
      <c r="I103" s="210"/>
      <c r="J103" s="211">
        <f>ROUND(I103*H103,2)</f>
        <v>0</v>
      </c>
      <c r="K103" s="207" t="s">
        <v>130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131</v>
      </c>
      <c r="AT103" s="216" t="s">
        <v>126</v>
      </c>
      <c r="AU103" s="216" t="s">
        <v>81</v>
      </c>
      <c r="AY103" s="18" t="s">
        <v>124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131</v>
      </c>
      <c r="BM103" s="216" t="s">
        <v>646</v>
      </c>
    </row>
    <row r="104" s="2" customFormat="1" ht="44.25" customHeight="1">
      <c r="A104" s="39"/>
      <c r="B104" s="40"/>
      <c r="C104" s="205" t="s">
        <v>168</v>
      </c>
      <c r="D104" s="205" t="s">
        <v>126</v>
      </c>
      <c r="E104" s="206" t="s">
        <v>157</v>
      </c>
      <c r="F104" s="207" t="s">
        <v>158</v>
      </c>
      <c r="G104" s="208" t="s">
        <v>129</v>
      </c>
      <c r="H104" s="209">
        <v>128.05000000000001</v>
      </c>
      <c r="I104" s="210"/>
      <c r="J104" s="211">
        <f>ROUND(I104*H104,2)</f>
        <v>0</v>
      </c>
      <c r="K104" s="207" t="s">
        <v>130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131</v>
      </c>
      <c r="AT104" s="216" t="s">
        <v>126</v>
      </c>
      <c r="AU104" s="216" t="s">
        <v>81</v>
      </c>
      <c r="AY104" s="18" t="s">
        <v>124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131</v>
      </c>
      <c r="BM104" s="216" t="s">
        <v>647</v>
      </c>
    </row>
    <row r="105" s="14" customFormat="1">
      <c r="A105" s="14"/>
      <c r="B105" s="229"/>
      <c r="C105" s="230"/>
      <c r="D105" s="220" t="s">
        <v>133</v>
      </c>
      <c r="E105" s="231" t="s">
        <v>19</v>
      </c>
      <c r="F105" s="232" t="s">
        <v>648</v>
      </c>
      <c r="G105" s="230"/>
      <c r="H105" s="233">
        <v>128.05000000000001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9" t="s">
        <v>133</v>
      </c>
      <c r="AU105" s="239" t="s">
        <v>81</v>
      </c>
      <c r="AV105" s="14" t="s">
        <v>81</v>
      </c>
      <c r="AW105" s="14" t="s">
        <v>33</v>
      </c>
      <c r="AX105" s="14" t="s">
        <v>79</v>
      </c>
      <c r="AY105" s="239" t="s">
        <v>124</v>
      </c>
    </row>
    <row r="106" s="2" customFormat="1" ht="66.75" customHeight="1">
      <c r="A106" s="39"/>
      <c r="B106" s="40"/>
      <c r="C106" s="205" t="s">
        <v>174</v>
      </c>
      <c r="D106" s="205" t="s">
        <v>126</v>
      </c>
      <c r="E106" s="206" t="s">
        <v>162</v>
      </c>
      <c r="F106" s="207" t="s">
        <v>163</v>
      </c>
      <c r="G106" s="208" t="s">
        <v>129</v>
      </c>
      <c r="H106" s="209">
        <v>30.73</v>
      </c>
      <c r="I106" s="210"/>
      <c r="J106" s="211">
        <f>ROUND(I106*H106,2)</f>
        <v>0</v>
      </c>
      <c r="K106" s="207" t="s">
        <v>130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131</v>
      </c>
      <c r="AT106" s="216" t="s">
        <v>126</v>
      </c>
      <c r="AU106" s="216" t="s">
        <v>81</v>
      </c>
      <c r="AY106" s="18" t="s">
        <v>124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131</v>
      </c>
      <c r="BM106" s="216" t="s">
        <v>649</v>
      </c>
    </row>
    <row r="107" s="13" customFormat="1">
      <c r="A107" s="13"/>
      <c r="B107" s="218"/>
      <c r="C107" s="219"/>
      <c r="D107" s="220" t="s">
        <v>133</v>
      </c>
      <c r="E107" s="221" t="s">
        <v>19</v>
      </c>
      <c r="F107" s="222" t="s">
        <v>165</v>
      </c>
      <c r="G107" s="219"/>
      <c r="H107" s="221" t="s">
        <v>19</v>
      </c>
      <c r="I107" s="223"/>
      <c r="J107" s="219"/>
      <c r="K107" s="219"/>
      <c r="L107" s="224"/>
      <c r="M107" s="225"/>
      <c r="N107" s="226"/>
      <c r="O107" s="226"/>
      <c r="P107" s="226"/>
      <c r="Q107" s="226"/>
      <c r="R107" s="226"/>
      <c r="S107" s="226"/>
      <c r="T107" s="22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8" t="s">
        <v>133</v>
      </c>
      <c r="AU107" s="228" t="s">
        <v>81</v>
      </c>
      <c r="AV107" s="13" t="s">
        <v>79</v>
      </c>
      <c r="AW107" s="13" t="s">
        <v>33</v>
      </c>
      <c r="AX107" s="13" t="s">
        <v>71</v>
      </c>
      <c r="AY107" s="228" t="s">
        <v>124</v>
      </c>
    </row>
    <row r="108" s="14" customFormat="1">
      <c r="A108" s="14"/>
      <c r="B108" s="229"/>
      <c r="C108" s="230"/>
      <c r="D108" s="220" t="s">
        <v>133</v>
      </c>
      <c r="E108" s="231" t="s">
        <v>19</v>
      </c>
      <c r="F108" s="232" t="s">
        <v>650</v>
      </c>
      <c r="G108" s="230"/>
      <c r="H108" s="233">
        <v>11.151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9" t="s">
        <v>133</v>
      </c>
      <c r="AU108" s="239" t="s">
        <v>81</v>
      </c>
      <c r="AV108" s="14" t="s">
        <v>81</v>
      </c>
      <c r="AW108" s="14" t="s">
        <v>33</v>
      </c>
      <c r="AX108" s="14" t="s">
        <v>71</v>
      </c>
      <c r="AY108" s="239" t="s">
        <v>124</v>
      </c>
    </row>
    <row r="109" s="13" customFormat="1">
      <c r="A109" s="13"/>
      <c r="B109" s="218"/>
      <c r="C109" s="219"/>
      <c r="D109" s="220" t="s">
        <v>133</v>
      </c>
      <c r="E109" s="221" t="s">
        <v>19</v>
      </c>
      <c r="F109" s="222" t="s">
        <v>638</v>
      </c>
      <c r="G109" s="219"/>
      <c r="H109" s="221" t="s">
        <v>19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8" t="s">
        <v>133</v>
      </c>
      <c r="AU109" s="228" t="s">
        <v>81</v>
      </c>
      <c r="AV109" s="13" t="s">
        <v>79</v>
      </c>
      <c r="AW109" s="13" t="s">
        <v>33</v>
      </c>
      <c r="AX109" s="13" t="s">
        <v>71</v>
      </c>
      <c r="AY109" s="228" t="s">
        <v>124</v>
      </c>
    </row>
    <row r="110" s="14" customFormat="1">
      <c r="A110" s="14"/>
      <c r="B110" s="229"/>
      <c r="C110" s="230"/>
      <c r="D110" s="220" t="s">
        <v>133</v>
      </c>
      <c r="E110" s="231" t="s">
        <v>19</v>
      </c>
      <c r="F110" s="232" t="s">
        <v>651</v>
      </c>
      <c r="G110" s="230"/>
      <c r="H110" s="233">
        <v>19.579000000000001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133</v>
      </c>
      <c r="AU110" s="239" t="s">
        <v>81</v>
      </c>
      <c r="AV110" s="14" t="s">
        <v>81</v>
      </c>
      <c r="AW110" s="14" t="s">
        <v>33</v>
      </c>
      <c r="AX110" s="14" t="s">
        <v>71</v>
      </c>
      <c r="AY110" s="239" t="s">
        <v>124</v>
      </c>
    </row>
    <row r="111" s="15" customFormat="1">
      <c r="A111" s="15"/>
      <c r="B111" s="240"/>
      <c r="C111" s="241"/>
      <c r="D111" s="220" t="s">
        <v>133</v>
      </c>
      <c r="E111" s="242" t="s">
        <v>19</v>
      </c>
      <c r="F111" s="243" t="s">
        <v>138</v>
      </c>
      <c r="G111" s="241"/>
      <c r="H111" s="244">
        <v>30.73</v>
      </c>
      <c r="I111" s="245"/>
      <c r="J111" s="241"/>
      <c r="K111" s="241"/>
      <c r="L111" s="246"/>
      <c r="M111" s="247"/>
      <c r="N111" s="248"/>
      <c r="O111" s="248"/>
      <c r="P111" s="248"/>
      <c r="Q111" s="248"/>
      <c r="R111" s="248"/>
      <c r="S111" s="248"/>
      <c r="T111" s="249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0" t="s">
        <v>133</v>
      </c>
      <c r="AU111" s="250" t="s">
        <v>81</v>
      </c>
      <c r="AV111" s="15" t="s">
        <v>131</v>
      </c>
      <c r="AW111" s="15" t="s">
        <v>33</v>
      </c>
      <c r="AX111" s="15" t="s">
        <v>79</v>
      </c>
      <c r="AY111" s="250" t="s">
        <v>124</v>
      </c>
    </row>
    <row r="112" s="2" customFormat="1" ht="16.5" customHeight="1">
      <c r="A112" s="39"/>
      <c r="B112" s="40"/>
      <c r="C112" s="251" t="s">
        <v>181</v>
      </c>
      <c r="D112" s="251" t="s">
        <v>169</v>
      </c>
      <c r="E112" s="252" t="s">
        <v>170</v>
      </c>
      <c r="F112" s="253" t="s">
        <v>171</v>
      </c>
      <c r="G112" s="254" t="s">
        <v>149</v>
      </c>
      <c r="H112" s="255">
        <v>61.460000000000001</v>
      </c>
      <c r="I112" s="256"/>
      <c r="J112" s="257">
        <f>ROUND(I112*H112,2)</f>
        <v>0</v>
      </c>
      <c r="K112" s="253" t="s">
        <v>130</v>
      </c>
      <c r="L112" s="258"/>
      <c r="M112" s="259" t="s">
        <v>19</v>
      </c>
      <c r="N112" s="260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168</v>
      </c>
      <c r="AT112" s="216" t="s">
        <v>169</v>
      </c>
      <c r="AU112" s="216" t="s">
        <v>81</v>
      </c>
      <c r="AY112" s="18" t="s">
        <v>124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131</v>
      </c>
      <c r="BM112" s="216" t="s">
        <v>652</v>
      </c>
    </row>
    <row r="113" s="12" customFormat="1" ht="22.8" customHeight="1">
      <c r="A113" s="12"/>
      <c r="B113" s="189"/>
      <c r="C113" s="190"/>
      <c r="D113" s="191" t="s">
        <v>70</v>
      </c>
      <c r="E113" s="203" t="s">
        <v>131</v>
      </c>
      <c r="F113" s="203" t="s">
        <v>173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SUM(P114:P121)</f>
        <v>0</v>
      </c>
      <c r="Q113" s="197"/>
      <c r="R113" s="198">
        <f>SUM(R114:R121)</f>
        <v>0.0063899999999999998</v>
      </c>
      <c r="S113" s="197"/>
      <c r="T113" s="199">
        <f>SUM(T114:T121)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79</v>
      </c>
      <c r="AT113" s="201" t="s">
        <v>70</v>
      </c>
      <c r="AU113" s="201" t="s">
        <v>79</v>
      </c>
      <c r="AY113" s="200" t="s">
        <v>124</v>
      </c>
      <c r="BK113" s="202">
        <f>SUM(BK114:BK121)</f>
        <v>0</v>
      </c>
    </row>
    <row r="114" s="2" customFormat="1" ht="33" customHeight="1">
      <c r="A114" s="39"/>
      <c r="B114" s="40"/>
      <c r="C114" s="205" t="s">
        <v>185</v>
      </c>
      <c r="D114" s="205" t="s">
        <v>126</v>
      </c>
      <c r="E114" s="206" t="s">
        <v>175</v>
      </c>
      <c r="F114" s="207" t="s">
        <v>176</v>
      </c>
      <c r="G114" s="208" t="s">
        <v>129</v>
      </c>
      <c r="H114" s="209">
        <v>15.366</v>
      </c>
      <c r="I114" s="210"/>
      <c r="J114" s="211">
        <f>ROUND(I114*H114,2)</f>
        <v>0</v>
      </c>
      <c r="K114" s="207" t="s">
        <v>130</v>
      </c>
      <c r="L114" s="45"/>
      <c r="M114" s="212" t="s">
        <v>19</v>
      </c>
      <c r="N114" s="213" t="s">
        <v>42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131</v>
      </c>
      <c r="AT114" s="216" t="s">
        <v>126</v>
      </c>
      <c r="AU114" s="216" t="s">
        <v>81</v>
      </c>
      <c r="AY114" s="18" t="s">
        <v>124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79</v>
      </c>
      <c r="BK114" s="217">
        <f>ROUND(I114*H114,2)</f>
        <v>0</v>
      </c>
      <c r="BL114" s="18" t="s">
        <v>131</v>
      </c>
      <c r="BM114" s="216" t="s">
        <v>653</v>
      </c>
    </row>
    <row r="115" s="13" customFormat="1">
      <c r="A115" s="13"/>
      <c r="B115" s="218"/>
      <c r="C115" s="219"/>
      <c r="D115" s="220" t="s">
        <v>133</v>
      </c>
      <c r="E115" s="221" t="s">
        <v>19</v>
      </c>
      <c r="F115" s="222" t="s">
        <v>165</v>
      </c>
      <c r="G115" s="219"/>
      <c r="H115" s="221" t="s">
        <v>19</v>
      </c>
      <c r="I115" s="223"/>
      <c r="J115" s="219"/>
      <c r="K115" s="219"/>
      <c r="L115" s="224"/>
      <c r="M115" s="225"/>
      <c r="N115" s="226"/>
      <c r="O115" s="226"/>
      <c r="P115" s="226"/>
      <c r="Q115" s="226"/>
      <c r="R115" s="226"/>
      <c r="S115" s="226"/>
      <c r="T115" s="22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8" t="s">
        <v>133</v>
      </c>
      <c r="AU115" s="228" t="s">
        <v>81</v>
      </c>
      <c r="AV115" s="13" t="s">
        <v>79</v>
      </c>
      <c r="AW115" s="13" t="s">
        <v>33</v>
      </c>
      <c r="AX115" s="13" t="s">
        <v>71</v>
      </c>
      <c r="AY115" s="228" t="s">
        <v>124</v>
      </c>
    </row>
    <row r="116" s="14" customFormat="1">
      <c r="A116" s="14"/>
      <c r="B116" s="229"/>
      <c r="C116" s="230"/>
      <c r="D116" s="220" t="s">
        <v>133</v>
      </c>
      <c r="E116" s="231" t="s">
        <v>19</v>
      </c>
      <c r="F116" s="232" t="s">
        <v>654</v>
      </c>
      <c r="G116" s="230"/>
      <c r="H116" s="233">
        <v>5.5759999999999996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9" t="s">
        <v>133</v>
      </c>
      <c r="AU116" s="239" t="s">
        <v>81</v>
      </c>
      <c r="AV116" s="14" t="s">
        <v>81</v>
      </c>
      <c r="AW116" s="14" t="s">
        <v>33</v>
      </c>
      <c r="AX116" s="14" t="s">
        <v>71</v>
      </c>
      <c r="AY116" s="239" t="s">
        <v>124</v>
      </c>
    </row>
    <row r="117" s="13" customFormat="1">
      <c r="A117" s="13"/>
      <c r="B117" s="218"/>
      <c r="C117" s="219"/>
      <c r="D117" s="220" t="s">
        <v>133</v>
      </c>
      <c r="E117" s="221" t="s">
        <v>19</v>
      </c>
      <c r="F117" s="222" t="s">
        <v>655</v>
      </c>
      <c r="G117" s="219"/>
      <c r="H117" s="221" t="s">
        <v>19</v>
      </c>
      <c r="I117" s="223"/>
      <c r="J117" s="219"/>
      <c r="K117" s="219"/>
      <c r="L117" s="224"/>
      <c r="M117" s="225"/>
      <c r="N117" s="226"/>
      <c r="O117" s="226"/>
      <c r="P117" s="226"/>
      <c r="Q117" s="226"/>
      <c r="R117" s="226"/>
      <c r="S117" s="226"/>
      <c r="T117" s="22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8" t="s">
        <v>133</v>
      </c>
      <c r="AU117" s="228" t="s">
        <v>81</v>
      </c>
      <c r="AV117" s="13" t="s">
        <v>79</v>
      </c>
      <c r="AW117" s="13" t="s">
        <v>33</v>
      </c>
      <c r="AX117" s="13" t="s">
        <v>71</v>
      </c>
      <c r="AY117" s="228" t="s">
        <v>124</v>
      </c>
    </row>
    <row r="118" s="14" customFormat="1">
      <c r="A118" s="14"/>
      <c r="B118" s="229"/>
      <c r="C118" s="230"/>
      <c r="D118" s="220" t="s">
        <v>133</v>
      </c>
      <c r="E118" s="231" t="s">
        <v>19</v>
      </c>
      <c r="F118" s="232" t="s">
        <v>656</v>
      </c>
      <c r="G118" s="230"/>
      <c r="H118" s="233">
        <v>9.7899999999999991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9" t="s">
        <v>133</v>
      </c>
      <c r="AU118" s="239" t="s">
        <v>81</v>
      </c>
      <c r="AV118" s="14" t="s">
        <v>81</v>
      </c>
      <c r="AW118" s="14" t="s">
        <v>33</v>
      </c>
      <c r="AX118" s="14" t="s">
        <v>71</v>
      </c>
      <c r="AY118" s="239" t="s">
        <v>124</v>
      </c>
    </row>
    <row r="119" s="15" customFormat="1">
      <c r="A119" s="15"/>
      <c r="B119" s="240"/>
      <c r="C119" s="241"/>
      <c r="D119" s="220" t="s">
        <v>133</v>
      </c>
      <c r="E119" s="242" t="s">
        <v>19</v>
      </c>
      <c r="F119" s="243" t="s">
        <v>138</v>
      </c>
      <c r="G119" s="241"/>
      <c r="H119" s="244">
        <v>15.366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0" t="s">
        <v>133</v>
      </c>
      <c r="AU119" s="250" t="s">
        <v>81</v>
      </c>
      <c r="AV119" s="15" t="s">
        <v>131</v>
      </c>
      <c r="AW119" s="15" t="s">
        <v>33</v>
      </c>
      <c r="AX119" s="15" t="s">
        <v>79</v>
      </c>
      <c r="AY119" s="250" t="s">
        <v>124</v>
      </c>
    </row>
    <row r="120" s="2" customFormat="1" ht="33" customHeight="1">
      <c r="A120" s="39"/>
      <c r="B120" s="40"/>
      <c r="C120" s="205" t="s">
        <v>191</v>
      </c>
      <c r="D120" s="205" t="s">
        <v>126</v>
      </c>
      <c r="E120" s="206" t="s">
        <v>182</v>
      </c>
      <c r="F120" s="207" t="s">
        <v>183</v>
      </c>
      <c r="G120" s="208" t="s">
        <v>129</v>
      </c>
      <c r="H120" s="209">
        <v>0.5</v>
      </c>
      <c r="I120" s="210"/>
      <c r="J120" s="211">
        <f>ROUND(I120*H120,2)</f>
        <v>0</v>
      </c>
      <c r="K120" s="207" t="s">
        <v>130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131</v>
      </c>
      <c r="AT120" s="216" t="s">
        <v>126</v>
      </c>
      <c r="AU120" s="216" t="s">
        <v>81</v>
      </c>
      <c r="AY120" s="18" t="s">
        <v>124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131</v>
      </c>
      <c r="BM120" s="216" t="s">
        <v>657</v>
      </c>
    </row>
    <row r="121" s="2" customFormat="1">
      <c r="A121" s="39"/>
      <c r="B121" s="40"/>
      <c r="C121" s="205" t="s">
        <v>196</v>
      </c>
      <c r="D121" s="205" t="s">
        <v>126</v>
      </c>
      <c r="E121" s="206" t="s">
        <v>186</v>
      </c>
      <c r="F121" s="207" t="s">
        <v>187</v>
      </c>
      <c r="G121" s="208" t="s">
        <v>188</v>
      </c>
      <c r="H121" s="209">
        <v>1</v>
      </c>
      <c r="I121" s="210"/>
      <c r="J121" s="211">
        <f>ROUND(I121*H121,2)</f>
        <v>0</v>
      </c>
      <c r="K121" s="207" t="s">
        <v>130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0.0063899999999999998</v>
      </c>
      <c r="R121" s="214">
        <f>Q121*H121</f>
        <v>0.0063899999999999998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131</v>
      </c>
      <c r="AT121" s="216" t="s">
        <v>126</v>
      </c>
      <c r="AU121" s="216" t="s">
        <v>81</v>
      </c>
      <c r="AY121" s="18" t="s">
        <v>124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131</v>
      </c>
      <c r="BM121" s="216" t="s">
        <v>658</v>
      </c>
    </row>
    <row r="122" s="12" customFormat="1" ht="22.8" customHeight="1">
      <c r="A122" s="12"/>
      <c r="B122" s="189"/>
      <c r="C122" s="190"/>
      <c r="D122" s="191" t="s">
        <v>70</v>
      </c>
      <c r="E122" s="203" t="s">
        <v>152</v>
      </c>
      <c r="F122" s="203" t="s">
        <v>490</v>
      </c>
      <c r="G122" s="190"/>
      <c r="H122" s="190"/>
      <c r="I122" s="193"/>
      <c r="J122" s="204">
        <f>BK122</f>
        <v>0</v>
      </c>
      <c r="K122" s="190"/>
      <c r="L122" s="195"/>
      <c r="M122" s="196"/>
      <c r="N122" s="197"/>
      <c r="O122" s="197"/>
      <c r="P122" s="198">
        <f>SUM(P123:P124)</f>
        <v>0</v>
      </c>
      <c r="Q122" s="197"/>
      <c r="R122" s="198">
        <f>SUM(R123:R124)</f>
        <v>31.222800000000003</v>
      </c>
      <c r="S122" s="197"/>
      <c r="T122" s="199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79</v>
      </c>
      <c r="AT122" s="201" t="s">
        <v>70</v>
      </c>
      <c r="AU122" s="201" t="s">
        <v>79</v>
      </c>
      <c r="AY122" s="200" t="s">
        <v>124</v>
      </c>
      <c r="BK122" s="202">
        <f>SUM(BK123:BK124)</f>
        <v>0</v>
      </c>
    </row>
    <row r="123" s="2" customFormat="1">
      <c r="A123" s="39"/>
      <c r="B123" s="40"/>
      <c r="C123" s="205" t="s">
        <v>200</v>
      </c>
      <c r="D123" s="205" t="s">
        <v>126</v>
      </c>
      <c r="E123" s="206" t="s">
        <v>491</v>
      </c>
      <c r="F123" s="207" t="s">
        <v>492</v>
      </c>
      <c r="G123" s="208" t="s">
        <v>188</v>
      </c>
      <c r="H123" s="209">
        <v>37.170000000000002</v>
      </c>
      <c r="I123" s="210"/>
      <c r="J123" s="211">
        <f>ROUND(I123*H123,2)</f>
        <v>0</v>
      </c>
      <c r="K123" s="207" t="s">
        <v>130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0.46000000000000002</v>
      </c>
      <c r="R123" s="214">
        <f>Q123*H123</f>
        <v>17.098200000000002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131</v>
      </c>
      <c r="AT123" s="216" t="s">
        <v>126</v>
      </c>
      <c r="AU123" s="216" t="s">
        <v>81</v>
      </c>
      <c r="AY123" s="18" t="s">
        <v>124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131</v>
      </c>
      <c r="BM123" s="216" t="s">
        <v>659</v>
      </c>
    </row>
    <row r="124" s="2" customFormat="1" ht="44.25" customHeight="1">
      <c r="A124" s="39"/>
      <c r="B124" s="40"/>
      <c r="C124" s="205" t="s">
        <v>8</v>
      </c>
      <c r="D124" s="205" t="s">
        <v>126</v>
      </c>
      <c r="E124" s="206" t="s">
        <v>494</v>
      </c>
      <c r="F124" s="207" t="s">
        <v>495</v>
      </c>
      <c r="G124" s="208" t="s">
        <v>188</v>
      </c>
      <c r="H124" s="209">
        <v>37.170000000000002</v>
      </c>
      <c r="I124" s="210"/>
      <c r="J124" s="211">
        <f>ROUND(I124*H124,2)</f>
        <v>0</v>
      </c>
      <c r="K124" s="207" t="s">
        <v>130</v>
      </c>
      <c r="L124" s="45"/>
      <c r="M124" s="212" t="s">
        <v>19</v>
      </c>
      <c r="N124" s="213" t="s">
        <v>42</v>
      </c>
      <c r="O124" s="85"/>
      <c r="P124" s="214">
        <f>O124*H124</f>
        <v>0</v>
      </c>
      <c r="Q124" s="214">
        <v>0.38</v>
      </c>
      <c r="R124" s="214">
        <f>Q124*H124</f>
        <v>14.124600000000001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131</v>
      </c>
      <c r="AT124" s="216" t="s">
        <v>126</v>
      </c>
      <c r="AU124" s="216" t="s">
        <v>81</v>
      </c>
      <c r="AY124" s="18" t="s">
        <v>124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79</v>
      </c>
      <c r="BK124" s="217">
        <f>ROUND(I124*H124,2)</f>
        <v>0</v>
      </c>
      <c r="BL124" s="18" t="s">
        <v>131</v>
      </c>
      <c r="BM124" s="216" t="s">
        <v>660</v>
      </c>
    </row>
    <row r="125" s="12" customFormat="1" ht="22.8" customHeight="1">
      <c r="A125" s="12"/>
      <c r="B125" s="189"/>
      <c r="C125" s="190"/>
      <c r="D125" s="191" t="s">
        <v>70</v>
      </c>
      <c r="E125" s="203" t="s">
        <v>168</v>
      </c>
      <c r="F125" s="203" t="s">
        <v>190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SUM(P126:P164)</f>
        <v>0</v>
      </c>
      <c r="Q125" s="197"/>
      <c r="R125" s="198">
        <f>SUM(R126:R164)</f>
        <v>2.2844866000000006</v>
      </c>
      <c r="S125" s="197"/>
      <c r="T125" s="199">
        <f>SUM(T126:T164)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79</v>
      </c>
      <c r="AT125" s="201" t="s">
        <v>70</v>
      </c>
      <c r="AU125" s="201" t="s">
        <v>79</v>
      </c>
      <c r="AY125" s="200" t="s">
        <v>124</v>
      </c>
      <c r="BK125" s="202">
        <f>SUM(BK126:BK164)</f>
        <v>0</v>
      </c>
    </row>
    <row r="126" s="2" customFormat="1">
      <c r="A126" s="39"/>
      <c r="B126" s="40"/>
      <c r="C126" s="205" t="s">
        <v>208</v>
      </c>
      <c r="D126" s="205" t="s">
        <v>126</v>
      </c>
      <c r="E126" s="206" t="s">
        <v>192</v>
      </c>
      <c r="F126" s="207" t="s">
        <v>193</v>
      </c>
      <c r="G126" s="208" t="s">
        <v>194</v>
      </c>
      <c r="H126" s="209">
        <v>2</v>
      </c>
      <c r="I126" s="210"/>
      <c r="J126" s="211">
        <f>ROUND(I126*H126,2)</f>
        <v>0</v>
      </c>
      <c r="K126" s="207" t="s">
        <v>130</v>
      </c>
      <c r="L126" s="45"/>
      <c r="M126" s="212" t="s">
        <v>19</v>
      </c>
      <c r="N126" s="213" t="s">
        <v>42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131</v>
      </c>
      <c r="AT126" s="216" t="s">
        <v>126</v>
      </c>
      <c r="AU126" s="216" t="s">
        <v>81</v>
      </c>
      <c r="AY126" s="18" t="s">
        <v>124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79</v>
      </c>
      <c r="BK126" s="217">
        <f>ROUND(I126*H126,2)</f>
        <v>0</v>
      </c>
      <c r="BL126" s="18" t="s">
        <v>131</v>
      </c>
      <c r="BM126" s="216" t="s">
        <v>661</v>
      </c>
    </row>
    <row r="127" s="2" customFormat="1">
      <c r="A127" s="39"/>
      <c r="B127" s="40"/>
      <c r="C127" s="251" t="s">
        <v>213</v>
      </c>
      <c r="D127" s="251" t="s">
        <v>169</v>
      </c>
      <c r="E127" s="252" t="s">
        <v>197</v>
      </c>
      <c r="F127" s="253" t="s">
        <v>198</v>
      </c>
      <c r="G127" s="254" t="s">
        <v>194</v>
      </c>
      <c r="H127" s="255">
        <v>1</v>
      </c>
      <c r="I127" s="256"/>
      <c r="J127" s="257">
        <f>ROUND(I127*H127,2)</f>
        <v>0</v>
      </c>
      <c r="K127" s="253" t="s">
        <v>130</v>
      </c>
      <c r="L127" s="258"/>
      <c r="M127" s="259" t="s">
        <v>19</v>
      </c>
      <c r="N127" s="260" t="s">
        <v>42</v>
      </c>
      <c r="O127" s="85"/>
      <c r="P127" s="214">
        <f>O127*H127</f>
        <v>0</v>
      </c>
      <c r="Q127" s="214">
        <v>0.012200000000000001</v>
      </c>
      <c r="R127" s="214">
        <f>Q127*H127</f>
        <v>0.012200000000000001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168</v>
      </c>
      <c r="AT127" s="216" t="s">
        <v>169</v>
      </c>
      <c r="AU127" s="216" t="s">
        <v>81</v>
      </c>
      <c r="AY127" s="18" t="s">
        <v>124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131</v>
      </c>
      <c r="BM127" s="216" t="s">
        <v>662</v>
      </c>
    </row>
    <row r="128" s="2" customFormat="1">
      <c r="A128" s="39"/>
      <c r="B128" s="40"/>
      <c r="C128" s="251" t="s">
        <v>217</v>
      </c>
      <c r="D128" s="251" t="s">
        <v>169</v>
      </c>
      <c r="E128" s="252" t="s">
        <v>368</v>
      </c>
      <c r="F128" s="253" t="s">
        <v>369</v>
      </c>
      <c r="G128" s="254" t="s">
        <v>194</v>
      </c>
      <c r="H128" s="255">
        <v>1</v>
      </c>
      <c r="I128" s="256"/>
      <c r="J128" s="257">
        <f>ROUND(I128*H128,2)</f>
        <v>0</v>
      </c>
      <c r="K128" s="253" t="s">
        <v>130</v>
      </c>
      <c r="L128" s="258"/>
      <c r="M128" s="259" t="s">
        <v>19</v>
      </c>
      <c r="N128" s="260" t="s">
        <v>42</v>
      </c>
      <c r="O128" s="85"/>
      <c r="P128" s="214">
        <f>O128*H128</f>
        <v>0</v>
      </c>
      <c r="Q128" s="214">
        <v>0.0080000000000000002</v>
      </c>
      <c r="R128" s="214">
        <f>Q128*H128</f>
        <v>0.0080000000000000002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168</v>
      </c>
      <c r="AT128" s="216" t="s">
        <v>169</v>
      </c>
      <c r="AU128" s="216" t="s">
        <v>81</v>
      </c>
      <c r="AY128" s="18" t="s">
        <v>124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131</v>
      </c>
      <c r="BM128" s="216" t="s">
        <v>663</v>
      </c>
    </row>
    <row r="129" s="2" customFormat="1">
      <c r="A129" s="39"/>
      <c r="B129" s="40"/>
      <c r="C129" s="205" t="s">
        <v>222</v>
      </c>
      <c r="D129" s="205" t="s">
        <v>126</v>
      </c>
      <c r="E129" s="206" t="s">
        <v>204</v>
      </c>
      <c r="F129" s="207" t="s">
        <v>205</v>
      </c>
      <c r="G129" s="208" t="s">
        <v>206</v>
      </c>
      <c r="H129" s="209">
        <v>41.299999999999997</v>
      </c>
      <c r="I129" s="210"/>
      <c r="J129" s="211">
        <f>ROUND(I129*H129,2)</f>
        <v>0</v>
      </c>
      <c r="K129" s="207" t="s">
        <v>130</v>
      </c>
      <c r="L129" s="45"/>
      <c r="M129" s="212" t="s">
        <v>19</v>
      </c>
      <c r="N129" s="213" t="s">
        <v>42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131</v>
      </c>
      <c r="AT129" s="216" t="s">
        <v>126</v>
      </c>
      <c r="AU129" s="216" t="s">
        <v>81</v>
      </c>
      <c r="AY129" s="18" t="s">
        <v>124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79</v>
      </c>
      <c r="BK129" s="217">
        <f>ROUND(I129*H129,2)</f>
        <v>0</v>
      </c>
      <c r="BL129" s="18" t="s">
        <v>131</v>
      </c>
      <c r="BM129" s="216" t="s">
        <v>664</v>
      </c>
    </row>
    <row r="130" s="2" customFormat="1">
      <c r="A130" s="39"/>
      <c r="B130" s="40"/>
      <c r="C130" s="251" t="s">
        <v>226</v>
      </c>
      <c r="D130" s="251" t="s">
        <v>169</v>
      </c>
      <c r="E130" s="252" t="s">
        <v>209</v>
      </c>
      <c r="F130" s="253" t="s">
        <v>210</v>
      </c>
      <c r="G130" s="254" t="s">
        <v>206</v>
      </c>
      <c r="H130" s="255">
        <v>41.920000000000002</v>
      </c>
      <c r="I130" s="256"/>
      <c r="J130" s="257">
        <f>ROUND(I130*H130,2)</f>
        <v>0</v>
      </c>
      <c r="K130" s="253" t="s">
        <v>130</v>
      </c>
      <c r="L130" s="258"/>
      <c r="M130" s="259" t="s">
        <v>19</v>
      </c>
      <c r="N130" s="260" t="s">
        <v>42</v>
      </c>
      <c r="O130" s="85"/>
      <c r="P130" s="214">
        <f>O130*H130</f>
        <v>0</v>
      </c>
      <c r="Q130" s="214">
        <v>0.00027999999999999998</v>
      </c>
      <c r="R130" s="214">
        <f>Q130*H130</f>
        <v>0.011737599999999999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168</v>
      </c>
      <c r="AT130" s="216" t="s">
        <v>169</v>
      </c>
      <c r="AU130" s="216" t="s">
        <v>81</v>
      </c>
      <c r="AY130" s="18" t="s">
        <v>124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131</v>
      </c>
      <c r="BM130" s="216" t="s">
        <v>665</v>
      </c>
    </row>
    <row r="131" s="14" customFormat="1">
      <c r="A131" s="14"/>
      <c r="B131" s="229"/>
      <c r="C131" s="230"/>
      <c r="D131" s="220" t="s">
        <v>133</v>
      </c>
      <c r="E131" s="230"/>
      <c r="F131" s="232" t="s">
        <v>666</v>
      </c>
      <c r="G131" s="230"/>
      <c r="H131" s="233">
        <v>41.920000000000002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9" t="s">
        <v>133</v>
      </c>
      <c r="AU131" s="239" t="s">
        <v>81</v>
      </c>
      <c r="AV131" s="14" t="s">
        <v>81</v>
      </c>
      <c r="AW131" s="14" t="s">
        <v>4</v>
      </c>
      <c r="AX131" s="14" t="s">
        <v>79</v>
      </c>
      <c r="AY131" s="239" t="s">
        <v>124</v>
      </c>
    </row>
    <row r="132" s="2" customFormat="1">
      <c r="A132" s="39"/>
      <c r="B132" s="40"/>
      <c r="C132" s="205" t="s">
        <v>7</v>
      </c>
      <c r="D132" s="205" t="s">
        <v>126</v>
      </c>
      <c r="E132" s="206" t="s">
        <v>380</v>
      </c>
      <c r="F132" s="207" t="s">
        <v>381</v>
      </c>
      <c r="G132" s="208" t="s">
        <v>206</v>
      </c>
      <c r="H132" s="209">
        <v>145</v>
      </c>
      <c r="I132" s="210"/>
      <c r="J132" s="211">
        <f>ROUND(I132*H132,2)</f>
        <v>0</v>
      </c>
      <c r="K132" s="207" t="s">
        <v>130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131</v>
      </c>
      <c r="AT132" s="216" t="s">
        <v>126</v>
      </c>
      <c r="AU132" s="216" t="s">
        <v>81</v>
      </c>
      <c r="AY132" s="18" t="s">
        <v>124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131</v>
      </c>
      <c r="BM132" s="216" t="s">
        <v>667</v>
      </c>
    </row>
    <row r="133" s="2" customFormat="1" ht="21.75" customHeight="1">
      <c r="A133" s="39"/>
      <c r="B133" s="40"/>
      <c r="C133" s="251" t="s">
        <v>233</v>
      </c>
      <c r="D133" s="251" t="s">
        <v>169</v>
      </c>
      <c r="E133" s="252" t="s">
        <v>383</v>
      </c>
      <c r="F133" s="253" t="s">
        <v>384</v>
      </c>
      <c r="G133" s="254" t="s">
        <v>206</v>
      </c>
      <c r="H133" s="255">
        <v>147.16999999999999</v>
      </c>
      <c r="I133" s="256"/>
      <c r="J133" s="257">
        <f>ROUND(I133*H133,2)</f>
        <v>0</v>
      </c>
      <c r="K133" s="253" t="s">
        <v>130</v>
      </c>
      <c r="L133" s="258"/>
      <c r="M133" s="259" t="s">
        <v>19</v>
      </c>
      <c r="N133" s="260" t="s">
        <v>42</v>
      </c>
      <c r="O133" s="85"/>
      <c r="P133" s="214">
        <f>O133*H133</f>
        <v>0</v>
      </c>
      <c r="Q133" s="214">
        <v>0.00018000000000000001</v>
      </c>
      <c r="R133" s="214">
        <f>Q133*H133</f>
        <v>0.0264906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168</v>
      </c>
      <c r="AT133" s="216" t="s">
        <v>169</v>
      </c>
      <c r="AU133" s="216" t="s">
        <v>81</v>
      </c>
      <c r="AY133" s="18" t="s">
        <v>124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131</v>
      </c>
      <c r="BM133" s="216" t="s">
        <v>668</v>
      </c>
    </row>
    <row r="134" s="14" customFormat="1">
      <c r="A134" s="14"/>
      <c r="B134" s="229"/>
      <c r="C134" s="230"/>
      <c r="D134" s="220" t="s">
        <v>133</v>
      </c>
      <c r="E134" s="230"/>
      <c r="F134" s="232" t="s">
        <v>669</v>
      </c>
      <c r="G134" s="230"/>
      <c r="H134" s="233">
        <v>147.16999999999999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9" t="s">
        <v>133</v>
      </c>
      <c r="AU134" s="239" t="s">
        <v>81</v>
      </c>
      <c r="AV134" s="14" t="s">
        <v>81</v>
      </c>
      <c r="AW134" s="14" t="s">
        <v>4</v>
      </c>
      <c r="AX134" s="14" t="s">
        <v>79</v>
      </c>
      <c r="AY134" s="239" t="s">
        <v>124</v>
      </c>
    </row>
    <row r="135" s="2" customFormat="1">
      <c r="A135" s="39"/>
      <c r="B135" s="40"/>
      <c r="C135" s="205" t="s">
        <v>237</v>
      </c>
      <c r="D135" s="205" t="s">
        <v>126</v>
      </c>
      <c r="E135" s="206" t="s">
        <v>223</v>
      </c>
      <c r="F135" s="207" t="s">
        <v>224</v>
      </c>
      <c r="G135" s="208" t="s">
        <v>194</v>
      </c>
      <c r="H135" s="209">
        <v>7</v>
      </c>
      <c r="I135" s="210"/>
      <c r="J135" s="211">
        <f>ROUND(I135*H135,2)</f>
        <v>0</v>
      </c>
      <c r="K135" s="207" t="s">
        <v>130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131</v>
      </c>
      <c r="AT135" s="216" t="s">
        <v>126</v>
      </c>
      <c r="AU135" s="216" t="s">
        <v>81</v>
      </c>
      <c r="AY135" s="18" t="s">
        <v>124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131</v>
      </c>
      <c r="BM135" s="216" t="s">
        <v>670</v>
      </c>
    </row>
    <row r="136" s="2" customFormat="1" ht="16.5" customHeight="1">
      <c r="A136" s="39"/>
      <c r="B136" s="40"/>
      <c r="C136" s="251" t="s">
        <v>241</v>
      </c>
      <c r="D136" s="251" t="s">
        <v>169</v>
      </c>
      <c r="E136" s="252" t="s">
        <v>515</v>
      </c>
      <c r="F136" s="253" t="s">
        <v>516</v>
      </c>
      <c r="G136" s="254" t="s">
        <v>194</v>
      </c>
      <c r="H136" s="255">
        <v>7</v>
      </c>
      <c r="I136" s="256"/>
      <c r="J136" s="257">
        <f>ROUND(I136*H136,2)</f>
        <v>0</v>
      </c>
      <c r="K136" s="253" t="s">
        <v>19</v>
      </c>
      <c r="L136" s="258"/>
      <c r="M136" s="259" t="s">
        <v>19</v>
      </c>
      <c r="N136" s="260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168</v>
      </c>
      <c r="AT136" s="216" t="s">
        <v>169</v>
      </c>
      <c r="AU136" s="216" t="s">
        <v>81</v>
      </c>
      <c r="AY136" s="18" t="s">
        <v>124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131</v>
      </c>
      <c r="BM136" s="216" t="s">
        <v>671</v>
      </c>
    </row>
    <row r="137" s="2" customFormat="1" ht="16.5" customHeight="1">
      <c r="A137" s="39"/>
      <c r="B137" s="40"/>
      <c r="C137" s="251" t="s">
        <v>249</v>
      </c>
      <c r="D137" s="251" t="s">
        <v>169</v>
      </c>
      <c r="E137" s="252" t="s">
        <v>392</v>
      </c>
      <c r="F137" s="253" t="s">
        <v>393</v>
      </c>
      <c r="G137" s="254" t="s">
        <v>194</v>
      </c>
      <c r="H137" s="255">
        <v>5</v>
      </c>
      <c r="I137" s="256"/>
      <c r="J137" s="257">
        <f>ROUND(I137*H137,2)</f>
        <v>0</v>
      </c>
      <c r="K137" s="253" t="s">
        <v>130</v>
      </c>
      <c r="L137" s="258"/>
      <c r="M137" s="259" t="s">
        <v>19</v>
      </c>
      <c r="N137" s="260" t="s">
        <v>42</v>
      </c>
      <c r="O137" s="85"/>
      <c r="P137" s="214">
        <f>O137*H137</f>
        <v>0</v>
      </c>
      <c r="Q137" s="214">
        <v>0.00038999999999999999</v>
      </c>
      <c r="R137" s="214">
        <f>Q137*H137</f>
        <v>0.0019499999999999999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168</v>
      </c>
      <c r="AT137" s="216" t="s">
        <v>169</v>
      </c>
      <c r="AU137" s="216" t="s">
        <v>81</v>
      </c>
      <c r="AY137" s="18" t="s">
        <v>124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131</v>
      </c>
      <c r="BM137" s="216" t="s">
        <v>672</v>
      </c>
    </row>
    <row r="138" s="2" customFormat="1" ht="16.5" customHeight="1">
      <c r="A138" s="39"/>
      <c r="B138" s="40"/>
      <c r="C138" s="251" t="s">
        <v>253</v>
      </c>
      <c r="D138" s="251" t="s">
        <v>169</v>
      </c>
      <c r="E138" s="252" t="s">
        <v>398</v>
      </c>
      <c r="F138" s="253" t="s">
        <v>399</v>
      </c>
      <c r="G138" s="254" t="s">
        <v>194</v>
      </c>
      <c r="H138" s="255">
        <v>1</v>
      </c>
      <c r="I138" s="256"/>
      <c r="J138" s="257">
        <f>ROUND(I138*H138,2)</f>
        <v>0</v>
      </c>
      <c r="K138" s="253" t="s">
        <v>130</v>
      </c>
      <c r="L138" s="258"/>
      <c r="M138" s="259" t="s">
        <v>19</v>
      </c>
      <c r="N138" s="260" t="s">
        <v>42</v>
      </c>
      <c r="O138" s="85"/>
      <c r="P138" s="214">
        <f>O138*H138</f>
        <v>0</v>
      </c>
      <c r="Q138" s="214">
        <v>0.00072000000000000005</v>
      </c>
      <c r="R138" s="214">
        <f>Q138*H138</f>
        <v>0.00072000000000000005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168</v>
      </c>
      <c r="AT138" s="216" t="s">
        <v>169</v>
      </c>
      <c r="AU138" s="216" t="s">
        <v>81</v>
      </c>
      <c r="AY138" s="18" t="s">
        <v>124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131</v>
      </c>
      <c r="BM138" s="216" t="s">
        <v>673</v>
      </c>
    </row>
    <row r="139" s="2" customFormat="1">
      <c r="A139" s="39"/>
      <c r="B139" s="40"/>
      <c r="C139" s="205" t="s">
        <v>257</v>
      </c>
      <c r="D139" s="205" t="s">
        <v>126</v>
      </c>
      <c r="E139" s="206" t="s">
        <v>242</v>
      </c>
      <c r="F139" s="207" t="s">
        <v>243</v>
      </c>
      <c r="G139" s="208" t="s">
        <v>194</v>
      </c>
      <c r="H139" s="209">
        <v>7</v>
      </c>
      <c r="I139" s="210"/>
      <c r="J139" s="211">
        <f>ROUND(I139*H139,2)</f>
        <v>0</v>
      </c>
      <c r="K139" s="207" t="s">
        <v>130</v>
      </c>
      <c r="L139" s="45"/>
      <c r="M139" s="212" t="s">
        <v>19</v>
      </c>
      <c r="N139" s="213" t="s">
        <v>42</v>
      </c>
      <c r="O139" s="85"/>
      <c r="P139" s="214">
        <f>O139*H139</f>
        <v>0</v>
      </c>
      <c r="Q139" s="214">
        <v>0.00072000000000000005</v>
      </c>
      <c r="R139" s="214">
        <f>Q139*H139</f>
        <v>0.0050400000000000002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131</v>
      </c>
      <c r="AT139" s="216" t="s">
        <v>126</v>
      </c>
      <c r="AU139" s="216" t="s">
        <v>81</v>
      </c>
      <c r="AY139" s="18" t="s">
        <v>124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131</v>
      </c>
      <c r="BM139" s="216" t="s">
        <v>674</v>
      </c>
    </row>
    <row r="140" s="2" customFormat="1">
      <c r="A140" s="39"/>
      <c r="B140" s="40"/>
      <c r="C140" s="251" t="s">
        <v>261</v>
      </c>
      <c r="D140" s="251" t="s">
        <v>169</v>
      </c>
      <c r="E140" s="252" t="s">
        <v>246</v>
      </c>
      <c r="F140" s="253" t="s">
        <v>247</v>
      </c>
      <c r="G140" s="254" t="s">
        <v>194</v>
      </c>
      <c r="H140" s="255">
        <v>7</v>
      </c>
      <c r="I140" s="256"/>
      <c r="J140" s="257">
        <f>ROUND(I140*H140,2)</f>
        <v>0</v>
      </c>
      <c r="K140" s="253" t="s">
        <v>130</v>
      </c>
      <c r="L140" s="258"/>
      <c r="M140" s="259" t="s">
        <v>19</v>
      </c>
      <c r="N140" s="260" t="s">
        <v>42</v>
      </c>
      <c r="O140" s="85"/>
      <c r="P140" s="214">
        <f>O140*H140</f>
        <v>0</v>
      </c>
      <c r="Q140" s="214">
        <v>0.0038</v>
      </c>
      <c r="R140" s="214">
        <f>Q140*H140</f>
        <v>0.026599999999999999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168</v>
      </c>
      <c r="AT140" s="216" t="s">
        <v>169</v>
      </c>
      <c r="AU140" s="216" t="s">
        <v>81</v>
      </c>
      <c r="AY140" s="18" t="s">
        <v>124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131</v>
      </c>
      <c r="BM140" s="216" t="s">
        <v>675</v>
      </c>
    </row>
    <row r="141" s="2" customFormat="1" ht="44.25" customHeight="1">
      <c r="A141" s="39"/>
      <c r="B141" s="40"/>
      <c r="C141" s="205" t="s">
        <v>245</v>
      </c>
      <c r="D141" s="205" t="s">
        <v>126</v>
      </c>
      <c r="E141" s="206" t="s">
        <v>389</v>
      </c>
      <c r="F141" s="207" t="s">
        <v>390</v>
      </c>
      <c r="G141" s="208" t="s">
        <v>194</v>
      </c>
      <c r="H141" s="209">
        <v>6</v>
      </c>
      <c r="I141" s="210"/>
      <c r="J141" s="211">
        <f>ROUND(I141*H141,2)</f>
        <v>0</v>
      </c>
      <c r="K141" s="207" t="s">
        <v>130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131</v>
      </c>
      <c r="AT141" s="216" t="s">
        <v>126</v>
      </c>
      <c r="AU141" s="216" t="s">
        <v>81</v>
      </c>
      <c r="AY141" s="18" t="s">
        <v>124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131</v>
      </c>
      <c r="BM141" s="216" t="s">
        <v>676</v>
      </c>
    </row>
    <row r="142" s="2" customFormat="1">
      <c r="A142" s="39"/>
      <c r="B142" s="40"/>
      <c r="C142" s="251" t="s">
        <v>265</v>
      </c>
      <c r="D142" s="251" t="s">
        <v>169</v>
      </c>
      <c r="E142" s="252" t="s">
        <v>250</v>
      </c>
      <c r="F142" s="253" t="s">
        <v>251</v>
      </c>
      <c r="G142" s="254" t="s">
        <v>194</v>
      </c>
      <c r="H142" s="255">
        <v>7</v>
      </c>
      <c r="I142" s="256"/>
      <c r="J142" s="257">
        <f>ROUND(I142*H142,2)</f>
        <v>0</v>
      </c>
      <c r="K142" s="253" t="s">
        <v>130</v>
      </c>
      <c r="L142" s="258"/>
      <c r="M142" s="259" t="s">
        <v>19</v>
      </c>
      <c r="N142" s="260" t="s">
        <v>42</v>
      </c>
      <c r="O142" s="85"/>
      <c r="P142" s="214">
        <f>O142*H142</f>
        <v>0</v>
      </c>
      <c r="Q142" s="214">
        <v>0.0035000000000000001</v>
      </c>
      <c r="R142" s="214">
        <f>Q142*H142</f>
        <v>0.024500000000000001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168</v>
      </c>
      <c r="AT142" s="216" t="s">
        <v>169</v>
      </c>
      <c r="AU142" s="216" t="s">
        <v>81</v>
      </c>
      <c r="AY142" s="18" t="s">
        <v>124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131</v>
      </c>
      <c r="BM142" s="216" t="s">
        <v>677</v>
      </c>
    </row>
    <row r="143" s="2" customFormat="1" ht="44.25" customHeight="1">
      <c r="A143" s="39"/>
      <c r="B143" s="40"/>
      <c r="C143" s="205" t="s">
        <v>269</v>
      </c>
      <c r="D143" s="205" t="s">
        <v>126</v>
      </c>
      <c r="E143" s="206" t="s">
        <v>274</v>
      </c>
      <c r="F143" s="207" t="s">
        <v>275</v>
      </c>
      <c r="G143" s="208" t="s">
        <v>194</v>
      </c>
      <c r="H143" s="209">
        <v>7</v>
      </c>
      <c r="I143" s="210"/>
      <c r="J143" s="211">
        <f>ROUND(I143*H143,2)</f>
        <v>0</v>
      </c>
      <c r="K143" s="207" t="s">
        <v>130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131</v>
      </c>
      <c r="AT143" s="216" t="s">
        <v>126</v>
      </c>
      <c r="AU143" s="216" t="s">
        <v>81</v>
      </c>
      <c r="AY143" s="18" t="s">
        <v>124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131</v>
      </c>
      <c r="BM143" s="216" t="s">
        <v>678</v>
      </c>
    </row>
    <row r="144" s="2" customFormat="1">
      <c r="A144" s="39"/>
      <c r="B144" s="40"/>
      <c r="C144" s="251" t="s">
        <v>401</v>
      </c>
      <c r="D144" s="251" t="s">
        <v>169</v>
      </c>
      <c r="E144" s="252" t="s">
        <v>278</v>
      </c>
      <c r="F144" s="253" t="s">
        <v>279</v>
      </c>
      <c r="G144" s="254" t="s">
        <v>194</v>
      </c>
      <c r="H144" s="255">
        <v>7</v>
      </c>
      <c r="I144" s="256"/>
      <c r="J144" s="257">
        <f>ROUND(I144*H144,2)</f>
        <v>0</v>
      </c>
      <c r="K144" s="253" t="s">
        <v>130</v>
      </c>
      <c r="L144" s="258"/>
      <c r="M144" s="259" t="s">
        <v>19</v>
      </c>
      <c r="N144" s="260" t="s">
        <v>42</v>
      </c>
      <c r="O144" s="85"/>
      <c r="P144" s="214">
        <f>O144*H144</f>
        <v>0</v>
      </c>
      <c r="Q144" s="214">
        <v>0.0027000000000000001</v>
      </c>
      <c r="R144" s="214">
        <f>Q144*H144</f>
        <v>0.0189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168</v>
      </c>
      <c r="AT144" s="216" t="s">
        <v>169</v>
      </c>
      <c r="AU144" s="216" t="s">
        <v>81</v>
      </c>
      <c r="AY144" s="18" t="s">
        <v>124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131</v>
      </c>
      <c r="BM144" s="216" t="s">
        <v>679</v>
      </c>
    </row>
    <row r="145" s="2" customFormat="1">
      <c r="A145" s="39"/>
      <c r="B145" s="40"/>
      <c r="C145" s="205" t="s">
        <v>277</v>
      </c>
      <c r="D145" s="205" t="s">
        <v>126</v>
      </c>
      <c r="E145" s="206" t="s">
        <v>405</v>
      </c>
      <c r="F145" s="207" t="s">
        <v>406</v>
      </c>
      <c r="G145" s="208" t="s">
        <v>194</v>
      </c>
      <c r="H145" s="209">
        <v>1</v>
      </c>
      <c r="I145" s="210"/>
      <c r="J145" s="211">
        <f>ROUND(I145*H145,2)</f>
        <v>0</v>
      </c>
      <c r="K145" s="207" t="s">
        <v>130</v>
      </c>
      <c r="L145" s="45"/>
      <c r="M145" s="212" t="s">
        <v>19</v>
      </c>
      <c r="N145" s="213" t="s">
        <v>42</v>
      </c>
      <c r="O145" s="85"/>
      <c r="P145" s="214">
        <f>O145*H145</f>
        <v>0</v>
      </c>
      <c r="Q145" s="214">
        <v>0.0016199999999999999</v>
      </c>
      <c r="R145" s="214">
        <f>Q145*H145</f>
        <v>0.0016199999999999999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131</v>
      </c>
      <c r="AT145" s="216" t="s">
        <v>126</v>
      </c>
      <c r="AU145" s="216" t="s">
        <v>81</v>
      </c>
      <c r="AY145" s="18" t="s">
        <v>124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131</v>
      </c>
      <c r="BM145" s="216" t="s">
        <v>680</v>
      </c>
    </row>
    <row r="146" s="2" customFormat="1">
      <c r="A146" s="39"/>
      <c r="B146" s="40"/>
      <c r="C146" s="251" t="s">
        <v>281</v>
      </c>
      <c r="D146" s="251" t="s">
        <v>169</v>
      </c>
      <c r="E146" s="252" t="s">
        <v>408</v>
      </c>
      <c r="F146" s="253" t="s">
        <v>409</v>
      </c>
      <c r="G146" s="254" t="s">
        <v>194</v>
      </c>
      <c r="H146" s="255">
        <v>1</v>
      </c>
      <c r="I146" s="256"/>
      <c r="J146" s="257">
        <f>ROUND(I146*H146,2)</f>
        <v>0</v>
      </c>
      <c r="K146" s="253" t="s">
        <v>130</v>
      </c>
      <c r="L146" s="258"/>
      <c r="M146" s="259" t="s">
        <v>19</v>
      </c>
      <c r="N146" s="260" t="s">
        <v>42</v>
      </c>
      <c r="O146" s="85"/>
      <c r="P146" s="214">
        <f>O146*H146</f>
        <v>0</v>
      </c>
      <c r="Q146" s="214">
        <v>0.017999999999999999</v>
      </c>
      <c r="R146" s="214">
        <f>Q146*H146</f>
        <v>0.017999999999999999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168</v>
      </c>
      <c r="AT146" s="216" t="s">
        <v>169</v>
      </c>
      <c r="AU146" s="216" t="s">
        <v>81</v>
      </c>
      <c r="AY146" s="18" t="s">
        <v>124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131</v>
      </c>
      <c r="BM146" s="216" t="s">
        <v>681</v>
      </c>
    </row>
    <row r="147" s="2" customFormat="1" ht="21.75" customHeight="1">
      <c r="A147" s="39"/>
      <c r="B147" s="40"/>
      <c r="C147" s="251" t="s">
        <v>285</v>
      </c>
      <c r="D147" s="251" t="s">
        <v>169</v>
      </c>
      <c r="E147" s="252" t="s">
        <v>262</v>
      </c>
      <c r="F147" s="253" t="s">
        <v>263</v>
      </c>
      <c r="G147" s="254" t="s">
        <v>194</v>
      </c>
      <c r="H147" s="255">
        <v>1</v>
      </c>
      <c r="I147" s="256"/>
      <c r="J147" s="257">
        <f>ROUND(I147*H147,2)</f>
        <v>0</v>
      </c>
      <c r="K147" s="253" t="s">
        <v>130</v>
      </c>
      <c r="L147" s="258"/>
      <c r="M147" s="259" t="s">
        <v>19</v>
      </c>
      <c r="N147" s="260" t="s">
        <v>42</v>
      </c>
      <c r="O147" s="85"/>
      <c r="P147" s="214">
        <f>O147*H147</f>
        <v>0</v>
      </c>
      <c r="Q147" s="214">
        <v>0.0035000000000000001</v>
      </c>
      <c r="R147" s="214">
        <f>Q147*H147</f>
        <v>0.0035000000000000001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168</v>
      </c>
      <c r="AT147" s="216" t="s">
        <v>169</v>
      </c>
      <c r="AU147" s="216" t="s">
        <v>81</v>
      </c>
      <c r="AY147" s="18" t="s">
        <v>124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131</v>
      </c>
      <c r="BM147" s="216" t="s">
        <v>682</v>
      </c>
    </row>
    <row r="148" s="2" customFormat="1">
      <c r="A148" s="39"/>
      <c r="B148" s="40"/>
      <c r="C148" s="205" t="s">
        <v>293</v>
      </c>
      <c r="D148" s="205" t="s">
        <v>126</v>
      </c>
      <c r="E148" s="206" t="s">
        <v>412</v>
      </c>
      <c r="F148" s="207" t="s">
        <v>413</v>
      </c>
      <c r="G148" s="208" t="s">
        <v>194</v>
      </c>
      <c r="H148" s="209">
        <v>1</v>
      </c>
      <c r="I148" s="210"/>
      <c r="J148" s="211">
        <f>ROUND(I148*H148,2)</f>
        <v>0</v>
      </c>
      <c r="K148" s="207" t="s">
        <v>130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0.00036000000000000002</v>
      </c>
      <c r="R148" s="214">
        <f>Q148*H148</f>
        <v>0.00036000000000000002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131</v>
      </c>
      <c r="AT148" s="216" t="s">
        <v>126</v>
      </c>
      <c r="AU148" s="216" t="s">
        <v>81</v>
      </c>
      <c r="AY148" s="18" t="s">
        <v>124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131</v>
      </c>
      <c r="BM148" s="216" t="s">
        <v>683</v>
      </c>
    </row>
    <row r="149" s="2" customFormat="1">
      <c r="A149" s="39"/>
      <c r="B149" s="40"/>
      <c r="C149" s="251" t="s">
        <v>297</v>
      </c>
      <c r="D149" s="251" t="s">
        <v>169</v>
      </c>
      <c r="E149" s="252" t="s">
        <v>415</v>
      </c>
      <c r="F149" s="253" t="s">
        <v>416</v>
      </c>
      <c r="G149" s="254" t="s">
        <v>194</v>
      </c>
      <c r="H149" s="255">
        <v>1</v>
      </c>
      <c r="I149" s="256"/>
      <c r="J149" s="257">
        <f>ROUND(I149*H149,2)</f>
        <v>0</v>
      </c>
      <c r="K149" s="253" t="s">
        <v>130</v>
      </c>
      <c r="L149" s="258"/>
      <c r="M149" s="259" t="s">
        <v>19</v>
      </c>
      <c r="N149" s="260" t="s">
        <v>42</v>
      </c>
      <c r="O149" s="85"/>
      <c r="P149" s="214">
        <f>O149*H149</f>
        <v>0</v>
      </c>
      <c r="Q149" s="214">
        <v>0.042500000000000003</v>
      </c>
      <c r="R149" s="214">
        <f>Q149*H149</f>
        <v>0.042500000000000003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168</v>
      </c>
      <c r="AT149" s="216" t="s">
        <v>169</v>
      </c>
      <c r="AU149" s="216" t="s">
        <v>81</v>
      </c>
      <c r="AY149" s="18" t="s">
        <v>124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131</v>
      </c>
      <c r="BM149" s="216" t="s">
        <v>684</v>
      </c>
    </row>
    <row r="150" s="2" customFormat="1">
      <c r="A150" s="39"/>
      <c r="B150" s="40"/>
      <c r="C150" s="205" t="s">
        <v>301</v>
      </c>
      <c r="D150" s="205" t="s">
        <v>126</v>
      </c>
      <c r="E150" s="206" t="s">
        <v>282</v>
      </c>
      <c r="F150" s="207" t="s">
        <v>283</v>
      </c>
      <c r="G150" s="208" t="s">
        <v>206</v>
      </c>
      <c r="H150" s="209">
        <v>41.299999999999997</v>
      </c>
      <c r="I150" s="210"/>
      <c r="J150" s="211">
        <f>ROUND(I150*H150,2)</f>
        <v>0</v>
      </c>
      <c r="K150" s="207" t="s">
        <v>130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131</v>
      </c>
      <c r="AT150" s="216" t="s">
        <v>126</v>
      </c>
      <c r="AU150" s="216" t="s">
        <v>81</v>
      </c>
      <c r="AY150" s="18" t="s">
        <v>124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131</v>
      </c>
      <c r="BM150" s="216" t="s">
        <v>685</v>
      </c>
    </row>
    <row r="151" s="2" customFormat="1" ht="16.5" customHeight="1">
      <c r="A151" s="39"/>
      <c r="B151" s="40"/>
      <c r="C151" s="205" t="s">
        <v>321</v>
      </c>
      <c r="D151" s="205" t="s">
        <v>126</v>
      </c>
      <c r="E151" s="206" t="s">
        <v>286</v>
      </c>
      <c r="F151" s="207" t="s">
        <v>287</v>
      </c>
      <c r="G151" s="208" t="s">
        <v>206</v>
      </c>
      <c r="H151" s="209">
        <v>145.03999999999999</v>
      </c>
      <c r="I151" s="210"/>
      <c r="J151" s="211">
        <f>ROUND(I151*H151,2)</f>
        <v>0</v>
      </c>
      <c r="K151" s="207" t="s">
        <v>130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131</v>
      </c>
      <c r="AT151" s="216" t="s">
        <v>126</v>
      </c>
      <c r="AU151" s="216" t="s">
        <v>81</v>
      </c>
      <c r="AY151" s="18" t="s">
        <v>124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131</v>
      </c>
      <c r="BM151" s="216" t="s">
        <v>686</v>
      </c>
    </row>
    <row r="152" s="2" customFormat="1">
      <c r="A152" s="39"/>
      <c r="B152" s="40"/>
      <c r="C152" s="205" t="s">
        <v>273</v>
      </c>
      <c r="D152" s="205" t="s">
        <v>126</v>
      </c>
      <c r="E152" s="206" t="s">
        <v>423</v>
      </c>
      <c r="F152" s="207" t="s">
        <v>424</v>
      </c>
      <c r="G152" s="208" t="s">
        <v>206</v>
      </c>
      <c r="H152" s="209">
        <v>186.34</v>
      </c>
      <c r="I152" s="210"/>
      <c r="J152" s="211">
        <f>ROUND(I152*H152,2)</f>
        <v>0</v>
      </c>
      <c r="K152" s="207" t="s">
        <v>130</v>
      </c>
      <c r="L152" s="45"/>
      <c r="M152" s="212" t="s">
        <v>19</v>
      </c>
      <c r="N152" s="213" t="s">
        <v>42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131</v>
      </c>
      <c r="AT152" s="216" t="s">
        <v>126</v>
      </c>
      <c r="AU152" s="216" t="s">
        <v>81</v>
      </c>
      <c r="AY152" s="18" t="s">
        <v>124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131</v>
      </c>
      <c r="BM152" s="216" t="s">
        <v>687</v>
      </c>
    </row>
    <row r="153" s="2" customFormat="1">
      <c r="A153" s="39"/>
      <c r="B153" s="40"/>
      <c r="C153" s="205" t="s">
        <v>289</v>
      </c>
      <c r="D153" s="205" t="s">
        <v>126</v>
      </c>
      <c r="E153" s="206" t="s">
        <v>290</v>
      </c>
      <c r="F153" s="207" t="s">
        <v>291</v>
      </c>
      <c r="G153" s="208" t="s">
        <v>194</v>
      </c>
      <c r="H153" s="209">
        <v>2</v>
      </c>
      <c r="I153" s="210"/>
      <c r="J153" s="211">
        <f>ROUND(I153*H153,2)</f>
        <v>0</v>
      </c>
      <c r="K153" s="207" t="s">
        <v>130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0.45937</v>
      </c>
      <c r="R153" s="214">
        <f>Q153*H153</f>
        <v>0.91874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131</v>
      </c>
      <c r="AT153" s="216" t="s">
        <v>126</v>
      </c>
      <c r="AU153" s="216" t="s">
        <v>81</v>
      </c>
      <c r="AY153" s="18" t="s">
        <v>124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131</v>
      </c>
      <c r="BM153" s="216" t="s">
        <v>688</v>
      </c>
    </row>
    <row r="154" s="2" customFormat="1" ht="16.5" customHeight="1">
      <c r="A154" s="39"/>
      <c r="B154" s="40"/>
      <c r="C154" s="205" t="s">
        <v>311</v>
      </c>
      <c r="D154" s="205" t="s">
        <v>126</v>
      </c>
      <c r="E154" s="206" t="s">
        <v>429</v>
      </c>
      <c r="F154" s="207" t="s">
        <v>430</v>
      </c>
      <c r="G154" s="208" t="s">
        <v>194</v>
      </c>
      <c r="H154" s="209">
        <v>1</v>
      </c>
      <c r="I154" s="210"/>
      <c r="J154" s="211">
        <f>ROUND(I154*H154,2)</f>
        <v>0</v>
      </c>
      <c r="K154" s="207" t="s">
        <v>130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131</v>
      </c>
      <c r="AT154" s="216" t="s">
        <v>126</v>
      </c>
      <c r="AU154" s="216" t="s">
        <v>81</v>
      </c>
      <c r="AY154" s="18" t="s">
        <v>124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131</v>
      </c>
      <c r="BM154" s="216" t="s">
        <v>689</v>
      </c>
    </row>
    <row r="155" s="2" customFormat="1">
      <c r="A155" s="39"/>
      <c r="B155" s="40"/>
      <c r="C155" s="251" t="s">
        <v>305</v>
      </c>
      <c r="D155" s="251" t="s">
        <v>169</v>
      </c>
      <c r="E155" s="252" t="s">
        <v>433</v>
      </c>
      <c r="F155" s="253" t="s">
        <v>434</v>
      </c>
      <c r="G155" s="254" t="s">
        <v>194</v>
      </c>
      <c r="H155" s="255">
        <v>1</v>
      </c>
      <c r="I155" s="256"/>
      <c r="J155" s="257">
        <f>ROUND(I155*H155,2)</f>
        <v>0</v>
      </c>
      <c r="K155" s="253" t="s">
        <v>130</v>
      </c>
      <c r="L155" s="258"/>
      <c r="M155" s="259" t="s">
        <v>19</v>
      </c>
      <c r="N155" s="260" t="s">
        <v>42</v>
      </c>
      <c r="O155" s="85"/>
      <c r="P155" s="214">
        <f>O155*H155</f>
        <v>0</v>
      </c>
      <c r="Q155" s="214">
        <v>0.014</v>
      </c>
      <c r="R155" s="214">
        <f>Q155*H155</f>
        <v>0.014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168</v>
      </c>
      <c r="AT155" s="216" t="s">
        <v>169</v>
      </c>
      <c r="AU155" s="216" t="s">
        <v>81</v>
      </c>
      <c r="AY155" s="18" t="s">
        <v>124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131</v>
      </c>
      <c r="BM155" s="216" t="s">
        <v>690</v>
      </c>
    </row>
    <row r="156" s="2" customFormat="1">
      <c r="A156" s="39"/>
      <c r="B156" s="40"/>
      <c r="C156" s="251" t="s">
        <v>315</v>
      </c>
      <c r="D156" s="251" t="s">
        <v>169</v>
      </c>
      <c r="E156" s="252" t="s">
        <v>437</v>
      </c>
      <c r="F156" s="253" t="s">
        <v>438</v>
      </c>
      <c r="G156" s="254" t="s">
        <v>194</v>
      </c>
      <c r="H156" s="255">
        <v>1</v>
      </c>
      <c r="I156" s="256"/>
      <c r="J156" s="257">
        <f>ROUND(I156*H156,2)</f>
        <v>0</v>
      </c>
      <c r="K156" s="253" t="s">
        <v>130</v>
      </c>
      <c r="L156" s="258"/>
      <c r="M156" s="259" t="s">
        <v>19</v>
      </c>
      <c r="N156" s="260" t="s">
        <v>42</v>
      </c>
      <c r="O156" s="85"/>
      <c r="P156" s="214">
        <f>O156*H156</f>
        <v>0</v>
      </c>
      <c r="Q156" s="214">
        <v>0.0019</v>
      </c>
      <c r="R156" s="214">
        <f>Q156*H156</f>
        <v>0.0019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168</v>
      </c>
      <c r="AT156" s="216" t="s">
        <v>169</v>
      </c>
      <c r="AU156" s="216" t="s">
        <v>81</v>
      </c>
      <c r="AY156" s="18" t="s">
        <v>124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131</v>
      </c>
      <c r="BM156" s="216" t="s">
        <v>691</v>
      </c>
    </row>
    <row r="157" s="2" customFormat="1" ht="16.5" customHeight="1">
      <c r="A157" s="39"/>
      <c r="B157" s="40"/>
      <c r="C157" s="205" t="s">
        <v>428</v>
      </c>
      <c r="D157" s="205" t="s">
        <v>126</v>
      </c>
      <c r="E157" s="206" t="s">
        <v>294</v>
      </c>
      <c r="F157" s="207" t="s">
        <v>295</v>
      </c>
      <c r="G157" s="208" t="s">
        <v>194</v>
      </c>
      <c r="H157" s="209">
        <v>8</v>
      </c>
      <c r="I157" s="210"/>
      <c r="J157" s="211">
        <f>ROUND(I157*H157,2)</f>
        <v>0</v>
      </c>
      <c r="K157" s="207" t="s">
        <v>130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0.12303</v>
      </c>
      <c r="R157" s="214">
        <f>Q157*H157</f>
        <v>0.98424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131</v>
      </c>
      <c r="AT157" s="216" t="s">
        <v>126</v>
      </c>
      <c r="AU157" s="216" t="s">
        <v>81</v>
      </c>
      <c r="AY157" s="18" t="s">
        <v>124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131</v>
      </c>
      <c r="BM157" s="216" t="s">
        <v>692</v>
      </c>
    </row>
    <row r="158" s="2" customFormat="1">
      <c r="A158" s="39"/>
      <c r="B158" s="40"/>
      <c r="C158" s="251" t="s">
        <v>432</v>
      </c>
      <c r="D158" s="251" t="s">
        <v>169</v>
      </c>
      <c r="E158" s="252" t="s">
        <v>298</v>
      </c>
      <c r="F158" s="253" t="s">
        <v>299</v>
      </c>
      <c r="G158" s="254" t="s">
        <v>194</v>
      </c>
      <c r="H158" s="255">
        <v>8</v>
      </c>
      <c r="I158" s="256"/>
      <c r="J158" s="257">
        <f>ROUND(I158*H158,2)</f>
        <v>0</v>
      </c>
      <c r="K158" s="253" t="s">
        <v>130</v>
      </c>
      <c r="L158" s="258"/>
      <c r="M158" s="259" t="s">
        <v>19</v>
      </c>
      <c r="N158" s="260" t="s">
        <v>42</v>
      </c>
      <c r="O158" s="85"/>
      <c r="P158" s="214">
        <f>O158*H158</f>
        <v>0</v>
      </c>
      <c r="Q158" s="214">
        <v>0.013299999999999999</v>
      </c>
      <c r="R158" s="214">
        <f>Q158*H158</f>
        <v>0.1064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168</v>
      </c>
      <c r="AT158" s="216" t="s">
        <v>169</v>
      </c>
      <c r="AU158" s="216" t="s">
        <v>81</v>
      </c>
      <c r="AY158" s="18" t="s">
        <v>124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131</v>
      </c>
      <c r="BM158" s="216" t="s">
        <v>693</v>
      </c>
    </row>
    <row r="159" s="2" customFormat="1">
      <c r="A159" s="39"/>
      <c r="B159" s="40"/>
      <c r="C159" s="251" t="s">
        <v>436</v>
      </c>
      <c r="D159" s="251" t="s">
        <v>169</v>
      </c>
      <c r="E159" s="252" t="s">
        <v>302</v>
      </c>
      <c r="F159" s="253" t="s">
        <v>303</v>
      </c>
      <c r="G159" s="254" t="s">
        <v>194</v>
      </c>
      <c r="H159" s="255">
        <v>8</v>
      </c>
      <c r="I159" s="256"/>
      <c r="J159" s="257">
        <f>ROUND(I159*H159,2)</f>
        <v>0</v>
      </c>
      <c r="K159" s="253" t="s">
        <v>130</v>
      </c>
      <c r="L159" s="258"/>
      <c r="M159" s="259" t="s">
        <v>19</v>
      </c>
      <c r="N159" s="260" t="s">
        <v>42</v>
      </c>
      <c r="O159" s="85"/>
      <c r="P159" s="214">
        <f>O159*H159</f>
        <v>0</v>
      </c>
      <c r="Q159" s="214">
        <v>0.00089999999999999998</v>
      </c>
      <c r="R159" s="214">
        <f>Q159*H159</f>
        <v>0.0071999999999999998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168</v>
      </c>
      <c r="AT159" s="216" t="s">
        <v>169</v>
      </c>
      <c r="AU159" s="216" t="s">
        <v>81</v>
      </c>
      <c r="AY159" s="18" t="s">
        <v>124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131</v>
      </c>
      <c r="BM159" s="216" t="s">
        <v>694</v>
      </c>
    </row>
    <row r="160" s="2" customFormat="1" ht="33" customHeight="1">
      <c r="A160" s="39"/>
      <c r="B160" s="40"/>
      <c r="C160" s="205" t="s">
        <v>440</v>
      </c>
      <c r="D160" s="205" t="s">
        <v>126</v>
      </c>
      <c r="E160" s="206" t="s">
        <v>306</v>
      </c>
      <c r="F160" s="207" t="s">
        <v>307</v>
      </c>
      <c r="G160" s="208" t="s">
        <v>194</v>
      </c>
      <c r="H160" s="209">
        <v>9</v>
      </c>
      <c r="I160" s="210"/>
      <c r="J160" s="211">
        <f>ROUND(I160*H160,2)</f>
        <v>0</v>
      </c>
      <c r="K160" s="207" t="s">
        <v>130</v>
      </c>
      <c r="L160" s="45"/>
      <c r="M160" s="212" t="s">
        <v>19</v>
      </c>
      <c r="N160" s="213" t="s">
        <v>42</v>
      </c>
      <c r="O160" s="85"/>
      <c r="P160" s="214">
        <f>O160*H160</f>
        <v>0</v>
      </c>
      <c r="Q160" s="214">
        <v>0.00016000000000000001</v>
      </c>
      <c r="R160" s="214">
        <f>Q160*H160</f>
        <v>0.0014400000000000001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131</v>
      </c>
      <c r="AT160" s="216" t="s">
        <v>126</v>
      </c>
      <c r="AU160" s="216" t="s">
        <v>81</v>
      </c>
      <c r="AY160" s="18" t="s">
        <v>124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131</v>
      </c>
      <c r="BM160" s="216" t="s">
        <v>695</v>
      </c>
    </row>
    <row r="161" s="13" customFormat="1">
      <c r="A161" s="13"/>
      <c r="B161" s="218"/>
      <c r="C161" s="219"/>
      <c r="D161" s="220" t="s">
        <v>133</v>
      </c>
      <c r="E161" s="221" t="s">
        <v>19</v>
      </c>
      <c r="F161" s="222" t="s">
        <v>448</v>
      </c>
      <c r="G161" s="219"/>
      <c r="H161" s="221" t="s">
        <v>19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8" t="s">
        <v>133</v>
      </c>
      <c r="AU161" s="228" t="s">
        <v>81</v>
      </c>
      <c r="AV161" s="13" t="s">
        <v>79</v>
      </c>
      <c r="AW161" s="13" t="s">
        <v>33</v>
      </c>
      <c r="AX161" s="13" t="s">
        <v>71</v>
      </c>
      <c r="AY161" s="228" t="s">
        <v>124</v>
      </c>
    </row>
    <row r="162" s="14" customFormat="1">
      <c r="A162" s="14"/>
      <c r="B162" s="229"/>
      <c r="C162" s="230"/>
      <c r="D162" s="220" t="s">
        <v>133</v>
      </c>
      <c r="E162" s="231" t="s">
        <v>19</v>
      </c>
      <c r="F162" s="232" t="s">
        <v>696</v>
      </c>
      <c r="G162" s="230"/>
      <c r="H162" s="233">
        <v>9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39" t="s">
        <v>133</v>
      </c>
      <c r="AU162" s="239" t="s">
        <v>81</v>
      </c>
      <c r="AV162" s="14" t="s">
        <v>81</v>
      </c>
      <c r="AW162" s="14" t="s">
        <v>33</v>
      </c>
      <c r="AX162" s="14" t="s">
        <v>79</v>
      </c>
      <c r="AY162" s="239" t="s">
        <v>124</v>
      </c>
    </row>
    <row r="163" s="2" customFormat="1" ht="16.5" customHeight="1">
      <c r="A163" s="39"/>
      <c r="B163" s="40"/>
      <c r="C163" s="205" t="s">
        <v>442</v>
      </c>
      <c r="D163" s="205" t="s">
        <v>126</v>
      </c>
      <c r="E163" s="206" t="s">
        <v>312</v>
      </c>
      <c r="F163" s="207" t="s">
        <v>313</v>
      </c>
      <c r="G163" s="208" t="s">
        <v>206</v>
      </c>
      <c r="H163" s="209">
        <v>186.34</v>
      </c>
      <c r="I163" s="210"/>
      <c r="J163" s="211">
        <f>ROUND(I163*H163,2)</f>
        <v>0</v>
      </c>
      <c r="K163" s="207" t="s">
        <v>130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0.00019000000000000001</v>
      </c>
      <c r="R163" s="214">
        <f>Q163*H163</f>
        <v>0.035404600000000001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131</v>
      </c>
      <c r="AT163" s="216" t="s">
        <v>126</v>
      </c>
      <c r="AU163" s="216" t="s">
        <v>81</v>
      </c>
      <c r="AY163" s="18" t="s">
        <v>124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131</v>
      </c>
      <c r="BM163" s="216" t="s">
        <v>697</v>
      </c>
    </row>
    <row r="164" s="2" customFormat="1" ht="21.75" customHeight="1">
      <c r="A164" s="39"/>
      <c r="B164" s="40"/>
      <c r="C164" s="205" t="s">
        <v>444</v>
      </c>
      <c r="D164" s="205" t="s">
        <v>126</v>
      </c>
      <c r="E164" s="206" t="s">
        <v>316</v>
      </c>
      <c r="F164" s="207" t="s">
        <v>317</v>
      </c>
      <c r="G164" s="208" t="s">
        <v>206</v>
      </c>
      <c r="H164" s="209">
        <v>186.34</v>
      </c>
      <c r="I164" s="210"/>
      <c r="J164" s="211">
        <f>ROUND(I164*H164,2)</f>
        <v>0</v>
      </c>
      <c r="K164" s="207" t="s">
        <v>130</v>
      </c>
      <c r="L164" s="45"/>
      <c r="M164" s="212" t="s">
        <v>19</v>
      </c>
      <c r="N164" s="213" t="s">
        <v>42</v>
      </c>
      <c r="O164" s="85"/>
      <c r="P164" s="214">
        <f>O164*H164</f>
        <v>0</v>
      </c>
      <c r="Q164" s="214">
        <v>6.9999999999999994E-05</v>
      </c>
      <c r="R164" s="214">
        <f>Q164*H164</f>
        <v>0.0130438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131</v>
      </c>
      <c r="AT164" s="216" t="s">
        <v>126</v>
      </c>
      <c r="AU164" s="216" t="s">
        <v>81</v>
      </c>
      <c r="AY164" s="18" t="s">
        <v>124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131</v>
      </c>
      <c r="BM164" s="216" t="s">
        <v>698</v>
      </c>
    </row>
    <row r="165" s="12" customFormat="1" ht="22.8" customHeight="1">
      <c r="A165" s="12"/>
      <c r="B165" s="189"/>
      <c r="C165" s="190"/>
      <c r="D165" s="191" t="s">
        <v>70</v>
      </c>
      <c r="E165" s="203" t="s">
        <v>548</v>
      </c>
      <c r="F165" s="203" t="s">
        <v>549</v>
      </c>
      <c r="G165" s="190"/>
      <c r="H165" s="190"/>
      <c r="I165" s="193"/>
      <c r="J165" s="204">
        <f>BK165</f>
        <v>0</v>
      </c>
      <c r="K165" s="190"/>
      <c r="L165" s="195"/>
      <c r="M165" s="196"/>
      <c r="N165" s="197"/>
      <c r="O165" s="197"/>
      <c r="P165" s="198">
        <f>SUM(P166:P169)</f>
        <v>0</v>
      </c>
      <c r="Q165" s="197"/>
      <c r="R165" s="198">
        <f>SUM(R166:R169)</f>
        <v>0</v>
      </c>
      <c r="S165" s="197"/>
      <c r="T165" s="199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0" t="s">
        <v>79</v>
      </c>
      <c r="AT165" s="201" t="s">
        <v>70</v>
      </c>
      <c r="AU165" s="201" t="s">
        <v>79</v>
      </c>
      <c r="AY165" s="200" t="s">
        <v>124</v>
      </c>
      <c r="BK165" s="202">
        <f>SUM(BK166:BK169)</f>
        <v>0</v>
      </c>
    </row>
    <row r="166" s="2" customFormat="1">
      <c r="A166" s="39"/>
      <c r="B166" s="40"/>
      <c r="C166" s="205" t="s">
        <v>454</v>
      </c>
      <c r="D166" s="205" t="s">
        <v>126</v>
      </c>
      <c r="E166" s="206" t="s">
        <v>551</v>
      </c>
      <c r="F166" s="207" t="s">
        <v>552</v>
      </c>
      <c r="G166" s="208" t="s">
        <v>149</v>
      </c>
      <c r="H166" s="209">
        <v>21.559000000000001</v>
      </c>
      <c r="I166" s="210"/>
      <c r="J166" s="211">
        <f>ROUND(I166*H166,2)</f>
        <v>0</v>
      </c>
      <c r="K166" s="207" t="s">
        <v>130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131</v>
      </c>
      <c r="AT166" s="216" t="s">
        <v>126</v>
      </c>
      <c r="AU166" s="216" t="s">
        <v>81</v>
      </c>
      <c r="AY166" s="18" t="s">
        <v>124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131</v>
      </c>
      <c r="BM166" s="216" t="s">
        <v>699</v>
      </c>
    </row>
    <row r="167" s="2" customFormat="1">
      <c r="A167" s="39"/>
      <c r="B167" s="40"/>
      <c r="C167" s="205" t="s">
        <v>450</v>
      </c>
      <c r="D167" s="205" t="s">
        <v>126</v>
      </c>
      <c r="E167" s="206" t="s">
        <v>555</v>
      </c>
      <c r="F167" s="207" t="s">
        <v>556</v>
      </c>
      <c r="G167" s="208" t="s">
        <v>149</v>
      </c>
      <c r="H167" s="209">
        <v>194.03100000000001</v>
      </c>
      <c r="I167" s="210"/>
      <c r="J167" s="211">
        <f>ROUND(I167*H167,2)</f>
        <v>0</v>
      </c>
      <c r="K167" s="207" t="s">
        <v>130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131</v>
      </c>
      <c r="AT167" s="216" t="s">
        <v>126</v>
      </c>
      <c r="AU167" s="216" t="s">
        <v>81</v>
      </c>
      <c r="AY167" s="18" t="s">
        <v>124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131</v>
      </c>
      <c r="BM167" s="216" t="s">
        <v>700</v>
      </c>
    </row>
    <row r="168" s="14" customFormat="1">
      <c r="A168" s="14"/>
      <c r="B168" s="229"/>
      <c r="C168" s="230"/>
      <c r="D168" s="220" t="s">
        <v>133</v>
      </c>
      <c r="E168" s="231" t="s">
        <v>19</v>
      </c>
      <c r="F168" s="232" t="s">
        <v>701</v>
      </c>
      <c r="G168" s="230"/>
      <c r="H168" s="233">
        <v>194.03100000000001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9" t="s">
        <v>133</v>
      </c>
      <c r="AU168" s="239" t="s">
        <v>81</v>
      </c>
      <c r="AV168" s="14" t="s">
        <v>81</v>
      </c>
      <c r="AW168" s="14" t="s">
        <v>33</v>
      </c>
      <c r="AX168" s="14" t="s">
        <v>79</v>
      </c>
      <c r="AY168" s="239" t="s">
        <v>124</v>
      </c>
    </row>
    <row r="169" s="2" customFormat="1" ht="44.25" customHeight="1">
      <c r="A169" s="39"/>
      <c r="B169" s="40"/>
      <c r="C169" s="205" t="s">
        <v>452</v>
      </c>
      <c r="D169" s="205" t="s">
        <v>126</v>
      </c>
      <c r="E169" s="206" t="s">
        <v>560</v>
      </c>
      <c r="F169" s="207" t="s">
        <v>148</v>
      </c>
      <c r="G169" s="208" t="s">
        <v>149</v>
      </c>
      <c r="H169" s="209">
        <v>21.559000000000001</v>
      </c>
      <c r="I169" s="210"/>
      <c r="J169" s="211">
        <f>ROUND(I169*H169,2)</f>
        <v>0</v>
      </c>
      <c r="K169" s="207" t="s">
        <v>130</v>
      </c>
      <c r="L169" s="45"/>
      <c r="M169" s="212" t="s">
        <v>19</v>
      </c>
      <c r="N169" s="213" t="s">
        <v>42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131</v>
      </c>
      <c r="AT169" s="216" t="s">
        <v>126</v>
      </c>
      <c r="AU169" s="216" t="s">
        <v>81</v>
      </c>
      <c r="AY169" s="18" t="s">
        <v>124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131</v>
      </c>
      <c r="BM169" s="216" t="s">
        <v>702</v>
      </c>
    </row>
    <row r="170" s="12" customFormat="1" ht="22.8" customHeight="1">
      <c r="A170" s="12"/>
      <c r="B170" s="189"/>
      <c r="C170" s="190"/>
      <c r="D170" s="191" t="s">
        <v>70</v>
      </c>
      <c r="E170" s="203" t="s">
        <v>319</v>
      </c>
      <c r="F170" s="203" t="s">
        <v>320</v>
      </c>
      <c r="G170" s="190"/>
      <c r="H170" s="190"/>
      <c r="I170" s="193"/>
      <c r="J170" s="204">
        <f>BK170</f>
        <v>0</v>
      </c>
      <c r="K170" s="190"/>
      <c r="L170" s="195"/>
      <c r="M170" s="196"/>
      <c r="N170" s="197"/>
      <c r="O170" s="197"/>
      <c r="P170" s="198">
        <f>SUM(P171:P172)</f>
        <v>0</v>
      </c>
      <c r="Q170" s="197"/>
      <c r="R170" s="198">
        <f>SUM(R171:R172)</f>
        <v>0</v>
      </c>
      <c r="S170" s="197"/>
      <c r="T170" s="199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0" t="s">
        <v>79</v>
      </c>
      <c r="AT170" s="201" t="s">
        <v>70</v>
      </c>
      <c r="AU170" s="201" t="s">
        <v>79</v>
      </c>
      <c r="AY170" s="200" t="s">
        <v>124</v>
      </c>
      <c r="BK170" s="202">
        <f>SUM(BK171:BK172)</f>
        <v>0</v>
      </c>
    </row>
    <row r="171" s="2" customFormat="1" ht="44.25" customHeight="1">
      <c r="A171" s="39"/>
      <c r="B171" s="40"/>
      <c r="C171" s="205" t="s">
        <v>446</v>
      </c>
      <c r="D171" s="205" t="s">
        <v>126</v>
      </c>
      <c r="E171" s="206" t="s">
        <v>567</v>
      </c>
      <c r="F171" s="207" t="s">
        <v>568</v>
      </c>
      <c r="G171" s="208" t="s">
        <v>149</v>
      </c>
      <c r="H171" s="209">
        <v>17.100000000000001</v>
      </c>
      <c r="I171" s="210"/>
      <c r="J171" s="211">
        <f>ROUND(I171*H171,2)</f>
        <v>0</v>
      </c>
      <c r="K171" s="207" t="s">
        <v>130</v>
      </c>
      <c r="L171" s="45"/>
      <c r="M171" s="212" t="s">
        <v>19</v>
      </c>
      <c r="N171" s="213" t="s">
        <v>42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131</v>
      </c>
      <c r="AT171" s="216" t="s">
        <v>126</v>
      </c>
      <c r="AU171" s="216" t="s">
        <v>81</v>
      </c>
      <c r="AY171" s="18" t="s">
        <v>124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131</v>
      </c>
      <c r="BM171" s="216" t="s">
        <v>703</v>
      </c>
    </row>
    <row r="172" s="2" customFormat="1">
      <c r="A172" s="39"/>
      <c r="B172" s="40"/>
      <c r="C172" s="205" t="s">
        <v>426</v>
      </c>
      <c r="D172" s="205" t="s">
        <v>126</v>
      </c>
      <c r="E172" s="206" t="s">
        <v>322</v>
      </c>
      <c r="F172" s="207" t="s">
        <v>323</v>
      </c>
      <c r="G172" s="208" t="s">
        <v>149</v>
      </c>
      <c r="H172" s="209">
        <v>16.41</v>
      </c>
      <c r="I172" s="210"/>
      <c r="J172" s="211">
        <f>ROUND(I172*H172,2)</f>
        <v>0</v>
      </c>
      <c r="K172" s="207" t="s">
        <v>130</v>
      </c>
      <c r="L172" s="45"/>
      <c r="M172" s="261" t="s">
        <v>19</v>
      </c>
      <c r="N172" s="262" t="s">
        <v>42</v>
      </c>
      <c r="O172" s="263"/>
      <c r="P172" s="264">
        <f>O172*H172</f>
        <v>0</v>
      </c>
      <c r="Q172" s="264">
        <v>0</v>
      </c>
      <c r="R172" s="264">
        <f>Q172*H172</f>
        <v>0</v>
      </c>
      <c r="S172" s="264">
        <v>0</v>
      </c>
      <c r="T172" s="26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131</v>
      </c>
      <c r="AT172" s="216" t="s">
        <v>126</v>
      </c>
      <c r="AU172" s="216" t="s">
        <v>81</v>
      </c>
      <c r="AY172" s="18" t="s">
        <v>124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131</v>
      </c>
      <c r="BM172" s="216" t="s">
        <v>704</v>
      </c>
    </row>
    <row r="173" s="2" customFormat="1" ht="6.96" customHeight="1">
      <c r="A173" s="39"/>
      <c r="B173" s="60"/>
      <c r="C173" s="61"/>
      <c r="D173" s="61"/>
      <c r="E173" s="61"/>
      <c r="F173" s="61"/>
      <c r="G173" s="61"/>
      <c r="H173" s="61"/>
      <c r="I173" s="61"/>
      <c r="J173" s="61"/>
      <c r="K173" s="61"/>
      <c r="L173" s="45"/>
      <c r="M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</row>
  </sheetData>
  <sheetProtection sheet="1" autoFilter="0" formatColumns="0" formatRows="0" objects="1" scenarios="1" spinCount="100000" saltValue="P1Mqgv1C9Yd14Dcdo58yvw90A5dTSOvRoM8WziAvnkyud1nKLk0/ORKNzyPdpny99L+AWjoWTAg76GgcHmWetA==" hashValue="Rg3RNq8hIuXMEn0tnDon1wTKqUdpfZ1QT8Oe53ygs+ZiwFWDsFiE3Og5KePcZF97QXc8oXhXo1y/al3YhHmqnQ==" algorithmName="SHA-512" password="CC35"/>
  <autoFilter ref="C85:K17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97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SO-04 Rozšíření vodovodu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705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15. 2. 2021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ROUND((SUM(BE87:BE189)),  2)</f>
        <v>0</v>
      </c>
      <c r="G33" s="39"/>
      <c r="H33" s="39"/>
      <c r="I33" s="149">
        <v>0.20999999999999999</v>
      </c>
      <c r="J33" s="148">
        <f>ROUND(((SUM(BE87:BE189))*I33),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ROUND((SUM(BF87:BF189)),  2)</f>
        <v>0</v>
      </c>
      <c r="G34" s="39"/>
      <c r="H34" s="39"/>
      <c r="I34" s="149">
        <v>0.14999999999999999</v>
      </c>
      <c r="J34" s="148">
        <f>ROUND(((SUM(BF87:BF189))*I34),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ROUND((SUM(BG87:BG189)),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ROUND((SUM(BH87:BH189)),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ROUND((SUM(BI87:BI189)),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SO-04 Rozšíření vodovodu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06 - SO-04 Rozšíření vodovodu Řad L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Rotava</v>
      </c>
      <c r="G52" s="41"/>
      <c r="H52" s="41"/>
      <c r="I52" s="33" t="s">
        <v>23</v>
      </c>
      <c r="J52" s="73" t="str">
        <f>IF(J12="","",J12)</f>
        <v>15. 2. 2021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Rotava,Sídliště 721,Rotava</v>
      </c>
      <c r="G54" s="41"/>
      <c r="H54" s="41"/>
      <c r="I54" s="33" t="s">
        <v>31</v>
      </c>
      <c r="J54" s="37" t="str">
        <f>E21</f>
        <v>Štefan Bolvári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Štefan Bolvári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101</v>
      </c>
      <c r="D57" s="163"/>
      <c r="E57" s="163"/>
      <c r="F57" s="163"/>
      <c r="G57" s="163"/>
      <c r="H57" s="163"/>
      <c r="I57" s="163"/>
      <c r="J57" s="164" t="s">
        <v>102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103</v>
      </c>
    </row>
    <row r="60" s="9" customFormat="1" ht="24.96" customHeight="1">
      <c r="A60" s="9"/>
      <c r="B60" s="166"/>
      <c r="C60" s="167"/>
      <c r="D60" s="168" t="s">
        <v>104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106</v>
      </c>
      <c r="E62" s="175"/>
      <c r="F62" s="175"/>
      <c r="G62" s="175"/>
      <c r="H62" s="175"/>
      <c r="I62" s="175"/>
      <c r="J62" s="176">
        <f>J119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457</v>
      </c>
      <c r="E63" s="175"/>
      <c r="F63" s="175"/>
      <c r="G63" s="175"/>
      <c r="H63" s="175"/>
      <c r="I63" s="175"/>
      <c r="J63" s="176">
        <f>J129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107</v>
      </c>
      <c r="E64" s="175"/>
      <c r="F64" s="175"/>
      <c r="G64" s="175"/>
      <c r="H64" s="175"/>
      <c r="I64" s="175"/>
      <c r="J64" s="176">
        <f>J134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458</v>
      </c>
      <c r="E65" s="175"/>
      <c r="F65" s="175"/>
      <c r="G65" s="175"/>
      <c r="H65" s="175"/>
      <c r="I65" s="175"/>
      <c r="J65" s="176">
        <f>J179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459</v>
      </c>
      <c r="E66" s="175"/>
      <c r="F66" s="175"/>
      <c r="G66" s="175"/>
      <c r="H66" s="175"/>
      <c r="I66" s="175"/>
      <c r="J66" s="176">
        <f>J181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108</v>
      </c>
      <c r="E67" s="175"/>
      <c r="F67" s="175"/>
      <c r="G67" s="175"/>
      <c r="H67" s="175"/>
      <c r="I67" s="175"/>
      <c r="J67" s="176">
        <f>J187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109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SO-04 Rozšíření vodovodu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98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06 - SO-04 Rozšíření vodovodu Řad L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Rotava</v>
      </c>
      <c r="G81" s="41"/>
      <c r="H81" s="41"/>
      <c r="I81" s="33" t="s">
        <v>23</v>
      </c>
      <c r="J81" s="73" t="str">
        <f>IF(J12="","",J12)</f>
        <v>15. 2. 2021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Rotava,Sídliště 721,Rotava</v>
      </c>
      <c r="G83" s="41"/>
      <c r="H83" s="41"/>
      <c r="I83" s="33" t="s">
        <v>31</v>
      </c>
      <c r="J83" s="37" t="str">
        <f>E21</f>
        <v>Štefan Bolvári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29</v>
      </c>
      <c r="D84" s="41"/>
      <c r="E84" s="41"/>
      <c r="F84" s="28" t="str">
        <f>IF(E18="","",E18)</f>
        <v>Vyplň údaj</v>
      </c>
      <c r="G84" s="41"/>
      <c r="H84" s="41"/>
      <c r="I84" s="33" t="s">
        <v>34</v>
      </c>
      <c r="J84" s="37" t="str">
        <f>E24</f>
        <v>Štefan Bolvári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110</v>
      </c>
      <c r="D86" s="181" t="s">
        <v>56</v>
      </c>
      <c r="E86" s="181" t="s">
        <v>52</v>
      </c>
      <c r="F86" s="181" t="s">
        <v>53</v>
      </c>
      <c r="G86" s="181" t="s">
        <v>111</v>
      </c>
      <c r="H86" s="181" t="s">
        <v>112</v>
      </c>
      <c r="I86" s="181" t="s">
        <v>113</v>
      </c>
      <c r="J86" s="181" t="s">
        <v>102</v>
      </c>
      <c r="K86" s="182" t="s">
        <v>114</v>
      </c>
      <c r="L86" s="183"/>
      <c r="M86" s="93" t="s">
        <v>19</v>
      </c>
      <c r="N86" s="94" t="s">
        <v>41</v>
      </c>
      <c r="O86" s="94" t="s">
        <v>115</v>
      </c>
      <c r="P86" s="94" t="s">
        <v>116</v>
      </c>
      <c r="Q86" s="94" t="s">
        <v>117</v>
      </c>
      <c r="R86" s="94" t="s">
        <v>118</v>
      </c>
      <c r="S86" s="94" t="s">
        <v>119</v>
      </c>
      <c r="T86" s="95" t="s">
        <v>120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121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7.7367305600000007</v>
      </c>
      <c r="S87" s="97"/>
      <c r="T87" s="187">
        <f>T88</f>
        <v>3.96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70</v>
      </c>
      <c r="AU87" s="18" t="s">
        <v>103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70</v>
      </c>
      <c r="E88" s="192" t="s">
        <v>122</v>
      </c>
      <c r="F88" s="192" t="s">
        <v>123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P89+P119+P129+P134+P179+P181+P187</f>
        <v>0</v>
      </c>
      <c r="Q88" s="197"/>
      <c r="R88" s="198">
        <f>R89+R119+R129+R134+R179+R181+R187</f>
        <v>7.7367305600000007</v>
      </c>
      <c r="S88" s="197"/>
      <c r="T88" s="199">
        <f>T89+T119+T129+T134+T179+T181+T187</f>
        <v>3.96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71</v>
      </c>
      <c r="AY88" s="200" t="s">
        <v>124</v>
      </c>
      <c r="BK88" s="202">
        <f>BK89+BK119+BK129+BK134+BK179+BK181+BK187</f>
        <v>0</v>
      </c>
    </row>
    <row r="89" s="12" customFormat="1" ht="22.8" customHeight="1">
      <c r="A89" s="12"/>
      <c r="B89" s="189"/>
      <c r="C89" s="190"/>
      <c r="D89" s="191" t="s">
        <v>70</v>
      </c>
      <c r="E89" s="203" t="s">
        <v>79</v>
      </c>
      <c r="F89" s="203" t="s">
        <v>125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SUM(P90:P118)</f>
        <v>0</v>
      </c>
      <c r="Q89" s="197"/>
      <c r="R89" s="198">
        <f>SUM(R90:R118)</f>
        <v>0</v>
      </c>
      <c r="S89" s="197"/>
      <c r="T89" s="199">
        <f>SUM(T90:T118)</f>
        <v>3.96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79</v>
      </c>
      <c r="AT89" s="201" t="s">
        <v>70</v>
      </c>
      <c r="AU89" s="201" t="s">
        <v>79</v>
      </c>
      <c r="AY89" s="200" t="s">
        <v>124</v>
      </c>
      <c r="BK89" s="202">
        <f>SUM(BK90:BK118)</f>
        <v>0</v>
      </c>
    </row>
    <row r="90" s="2" customFormat="1" ht="66.75" customHeight="1">
      <c r="A90" s="39"/>
      <c r="B90" s="40"/>
      <c r="C90" s="205" t="s">
        <v>79</v>
      </c>
      <c r="D90" s="205" t="s">
        <v>126</v>
      </c>
      <c r="E90" s="206" t="s">
        <v>460</v>
      </c>
      <c r="F90" s="207" t="s">
        <v>461</v>
      </c>
      <c r="G90" s="208" t="s">
        <v>188</v>
      </c>
      <c r="H90" s="209">
        <v>4.5</v>
      </c>
      <c r="I90" s="210"/>
      <c r="J90" s="211">
        <f>ROUND(I90*H90,2)</f>
        <v>0</v>
      </c>
      <c r="K90" s="207" t="s">
        <v>130</v>
      </c>
      <c r="L90" s="45"/>
      <c r="M90" s="212" t="s">
        <v>19</v>
      </c>
      <c r="N90" s="213" t="s">
        <v>42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0.57999999999999996</v>
      </c>
      <c r="T90" s="215">
        <f>S90*H90</f>
        <v>2.6099999999999999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131</v>
      </c>
      <c r="AT90" s="216" t="s">
        <v>126</v>
      </c>
      <c r="AU90" s="216" t="s">
        <v>81</v>
      </c>
      <c r="AY90" s="18" t="s">
        <v>124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79</v>
      </c>
      <c r="BK90" s="217">
        <f>ROUND(I90*H90,2)</f>
        <v>0</v>
      </c>
      <c r="BL90" s="18" t="s">
        <v>131</v>
      </c>
      <c r="BM90" s="216" t="s">
        <v>706</v>
      </c>
    </row>
    <row r="91" s="13" customFormat="1">
      <c r="A91" s="13"/>
      <c r="B91" s="218"/>
      <c r="C91" s="219"/>
      <c r="D91" s="220" t="s">
        <v>133</v>
      </c>
      <c r="E91" s="221" t="s">
        <v>19</v>
      </c>
      <c r="F91" s="222" t="s">
        <v>165</v>
      </c>
      <c r="G91" s="219"/>
      <c r="H91" s="221" t="s">
        <v>19</v>
      </c>
      <c r="I91" s="223"/>
      <c r="J91" s="219"/>
      <c r="K91" s="219"/>
      <c r="L91" s="224"/>
      <c r="M91" s="225"/>
      <c r="N91" s="226"/>
      <c r="O91" s="226"/>
      <c r="P91" s="226"/>
      <c r="Q91" s="226"/>
      <c r="R91" s="226"/>
      <c r="S91" s="226"/>
      <c r="T91" s="22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8" t="s">
        <v>133</v>
      </c>
      <c r="AU91" s="228" t="s">
        <v>81</v>
      </c>
      <c r="AV91" s="13" t="s">
        <v>79</v>
      </c>
      <c r="AW91" s="13" t="s">
        <v>33</v>
      </c>
      <c r="AX91" s="13" t="s">
        <v>71</v>
      </c>
      <c r="AY91" s="228" t="s">
        <v>124</v>
      </c>
    </row>
    <row r="92" s="14" customFormat="1">
      <c r="A92" s="14"/>
      <c r="B92" s="229"/>
      <c r="C92" s="230"/>
      <c r="D92" s="220" t="s">
        <v>133</v>
      </c>
      <c r="E92" s="231" t="s">
        <v>19</v>
      </c>
      <c r="F92" s="232" t="s">
        <v>707</v>
      </c>
      <c r="G92" s="230"/>
      <c r="H92" s="233">
        <v>4.5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39" t="s">
        <v>133</v>
      </c>
      <c r="AU92" s="239" t="s">
        <v>81</v>
      </c>
      <c r="AV92" s="14" t="s">
        <v>81</v>
      </c>
      <c r="AW92" s="14" t="s">
        <v>33</v>
      </c>
      <c r="AX92" s="14" t="s">
        <v>79</v>
      </c>
      <c r="AY92" s="239" t="s">
        <v>124</v>
      </c>
    </row>
    <row r="93" s="2" customFormat="1" ht="55.5" customHeight="1">
      <c r="A93" s="39"/>
      <c r="B93" s="40"/>
      <c r="C93" s="205" t="s">
        <v>81</v>
      </c>
      <c r="D93" s="205" t="s">
        <v>126</v>
      </c>
      <c r="E93" s="206" t="s">
        <v>464</v>
      </c>
      <c r="F93" s="207" t="s">
        <v>465</v>
      </c>
      <c r="G93" s="208" t="s">
        <v>188</v>
      </c>
      <c r="H93" s="209">
        <v>3</v>
      </c>
      <c r="I93" s="210"/>
      <c r="J93" s="211">
        <f>ROUND(I93*H93,2)</f>
        <v>0</v>
      </c>
      <c r="K93" s="207" t="s">
        <v>130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0.45000000000000001</v>
      </c>
      <c r="T93" s="215">
        <f>S93*H93</f>
        <v>1.3500000000000001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131</v>
      </c>
      <c r="AT93" s="216" t="s">
        <v>126</v>
      </c>
      <c r="AU93" s="216" t="s">
        <v>81</v>
      </c>
      <c r="AY93" s="18" t="s">
        <v>124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131</v>
      </c>
      <c r="BM93" s="216" t="s">
        <v>708</v>
      </c>
    </row>
    <row r="94" s="14" customFormat="1">
      <c r="A94" s="14"/>
      <c r="B94" s="229"/>
      <c r="C94" s="230"/>
      <c r="D94" s="220" t="s">
        <v>133</v>
      </c>
      <c r="E94" s="231" t="s">
        <v>19</v>
      </c>
      <c r="F94" s="232" t="s">
        <v>709</v>
      </c>
      <c r="G94" s="230"/>
      <c r="H94" s="233">
        <v>3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133</v>
      </c>
      <c r="AU94" s="239" t="s">
        <v>81</v>
      </c>
      <c r="AV94" s="14" t="s">
        <v>81</v>
      </c>
      <c r="AW94" s="14" t="s">
        <v>33</v>
      </c>
      <c r="AX94" s="14" t="s">
        <v>79</v>
      </c>
      <c r="AY94" s="239" t="s">
        <v>124</v>
      </c>
    </row>
    <row r="95" s="2" customFormat="1">
      <c r="A95" s="39"/>
      <c r="B95" s="40"/>
      <c r="C95" s="205" t="s">
        <v>143</v>
      </c>
      <c r="D95" s="205" t="s">
        <v>126</v>
      </c>
      <c r="E95" s="206" t="s">
        <v>127</v>
      </c>
      <c r="F95" s="207" t="s">
        <v>128</v>
      </c>
      <c r="G95" s="208" t="s">
        <v>129</v>
      </c>
      <c r="H95" s="209">
        <v>385.88499999999999</v>
      </c>
      <c r="I95" s="210"/>
      <c r="J95" s="211">
        <f>ROUND(I95*H95,2)</f>
        <v>0</v>
      </c>
      <c r="K95" s="207" t="s">
        <v>130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131</v>
      </c>
      <c r="AT95" s="216" t="s">
        <v>126</v>
      </c>
      <c r="AU95" s="216" t="s">
        <v>81</v>
      </c>
      <c r="AY95" s="18" t="s">
        <v>124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131</v>
      </c>
      <c r="BM95" s="216" t="s">
        <v>710</v>
      </c>
    </row>
    <row r="96" s="13" customFormat="1">
      <c r="A96" s="13"/>
      <c r="B96" s="218"/>
      <c r="C96" s="219"/>
      <c r="D96" s="220" t="s">
        <v>133</v>
      </c>
      <c r="E96" s="221" t="s">
        <v>19</v>
      </c>
      <c r="F96" s="222" t="s">
        <v>134</v>
      </c>
      <c r="G96" s="219"/>
      <c r="H96" s="221" t="s">
        <v>19</v>
      </c>
      <c r="I96" s="223"/>
      <c r="J96" s="219"/>
      <c r="K96" s="219"/>
      <c r="L96" s="224"/>
      <c r="M96" s="225"/>
      <c r="N96" s="226"/>
      <c r="O96" s="226"/>
      <c r="P96" s="226"/>
      <c r="Q96" s="226"/>
      <c r="R96" s="226"/>
      <c r="S96" s="226"/>
      <c r="T96" s="22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8" t="s">
        <v>133</v>
      </c>
      <c r="AU96" s="228" t="s">
        <v>81</v>
      </c>
      <c r="AV96" s="13" t="s">
        <v>79</v>
      </c>
      <c r="AW96" s="13" t="s">
        <v>33</v>
      </c>
      <c r="AX96" s="13" t="s">
        <v>71</v>
      </c>
      <c r="AY96" s="228" t="s">
        <v>124</v>
      </c>
    </row>
    <row r="97" s="14" customFormat="1">
      <c r="A97" s="14"/>
      <c r="B97" s="229"/>
      <c r="C97" s="230"/>
      <c r="D97" s="220" t="s">
        <v>133</v>
      </c>
      <c r="E97" s="231" t="s">
        <v>19</v>
      </c>
      <c r="F97" s="232" t="s">
        <v>711</v>
      </c>
      <c r="G97" s="230"/>
      <c r="H97" s="233">
        <v>58.685000000000002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9" t="s">
        <v>133</v>
      </c>
      <c r="AU97" s="239" t="s">
        <v>81</v>
      </c>
      <c r="AV97" s="14" t="s">
        <v>81</v>
      </c>
      <c r="AW97" s="14" t="s">
        <v>33</v>
      </c>
      <c r="AX97" s="14" t="s">
        <v>71</v>
      </c>
      <c r="AY97" s="239" t="s">
        <v>124</v>
      </c>
    </row>
    <row r="98" s="13" customFormat="1">
      <c r="A98" s="13"/>
      <c r="B98" s="218"/>
      <c r="C98" s="219"/>
      <c r="D98" s="220" t="s">
        <v>133</v>
      </c>
      <c r="E98" s="221" t="s">
        <v>19</v>
      </c>
      <c r="F98" s="222" t="s">
        <v>712</v>
      </c>
      <c r="G98" s="219"/>
      <c r="H98" s="221" t="s">
        <v>19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8" t="s">
        <v>133</v>
      </c>
      <c r="AU98" s="228" t="s">
        <v>81</v>
      </c>
      <c r="AV98" s="13" t="s">
        <v>79</v>
      </c>
      <c r="AW98" s="13" t="s">
        <v>33</v>
      </c>
      <c r="AX98" s="13" t="s">
        <v>71</v>
      </c>
      <c r="AY98" s="228" t="s">
        <v>124</v>
      </c>
    </row>
    <row r="99" s="14" customFormat="1">
      <c r="A99" s="14"/>
      <c r="B99" s="229"/>
      <c r="C99" s="230"/>
      <c r="D99" s="220" t="s">
        <v>133</v>
      </c>
      <c r="E99" s="231" t="s">
        <v>19</v>
      </c>
      <c r="F99" s="232" t="s">
        <v>713</v>
      </c>
      <c r="G99" s="230"/>
      <c r="H99" s="233">
        <v>327.19999999999999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9" t="s">
        <v>133</v>
      </c>
      <c r="AU99" s="239" t="s">
        <v>81</v>
      </c>
      <c r="AV99" s="14" t="s">
        <v>81</v>
      </c>
      <c r="AW99" s="14" t="s">
        <v>33</v>
      </c>
      <c r="AX99" s="14" t="s">
        <v>71</v>
      </c>
      <c r="AY99" s="239" t="s">
        <v>124</v>
      </c>
    </row>
    <row r="100" s="15" customFormat="1">
      <c r="A100" s="15"/>
      <c r="B100" s="240"/>
      <c r="C100" s="241"/>
      <c r="D100" s="220" t="s">
        <v>133</v>
      </c>
      <c r="E100" s="242" t="s">
        <v>19</v>
      </c>
      <c r="F100" s="243" t="s">
        <v>138</v>
      </c>
      <c r="G100" s="241"/>
      <c r="H100" s="244">
        <v>385.88499999999999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0" t="s">
        <v>133</v>
      </c>
      <c r="AU100" s="250" t="s">
        <v>81</v>
      </c>
      <c r="AV100" s="15" t="s">
        <v>131</v>
      </c>
      <c r="AW100" s="15" t="s">
        <v>33</v>
      </c>
      <c r="AX100" s="15" t="s">
        <v>79</v>
      </c>
      <c r="AY100" s="250" t="s">
        <v>124</v>
      </c>
    </row>
    <row r="101" s="2" customFormat="1">
      <c r="A101" s="39"/>
      <c r="B101" s="40"/>
      <c r="C101" s="205" t="s">
        <v>131</v>
      </c>
      <c r="D101" s="205" t="s">
        <v>126</v>
      </c>
      <c r="E101" s="206" t="s">
        <v>334</v>
      </c>
      <c r="F101" s="207" t="s">
        <v>335</v>
      </c>
      <c r="G101" s="208" t="s">
        <v>129</v>
      </c>
      <c r="H101" s="209">
        <v>3</v>
      </c>
      <c r="I101" s="210"/>
      <c r="J101" s="211">
        <f>ROUND(I101*H101,2)</f>
        <v>0</v>
      </c>
      <c r="K101" s="207" t="s">
        <v>130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131</v>
      </c>
      <c r="AT101" s="216" t="s">
        <v>126</v>
      </c>
      <c r="AU101" s="216" t="s">
        <v>81</v>
      </c>
      <c r="AY101" s="18" t="s">
        <v>124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131</v>
      </c>
      <c r="BM101" s="216" t="s">
        <v>714</v>
      </c>
    </row>
    <row r="102" s="2" customFormat="1">
      <c r="A102" s="39"/>
      <c r="B102" s="40"/>
      <c r="C102" s="205" t="s">
        <v>152</v>
      </c>
      <c r="D102" s="205" t="s">
        <v>126</v>
      </c>
      <c r="E102" s="206" t="s">
        <v>139</v>
      </c>
      <c r="F102" s="207" t="s">
        <v>140</v>
      </c>
      <c r="G102" s="208" t="s">
        <v>129</v>
      </c>
      <c r="H102" s="209">
        <v>115.91</v>
      </c>
      <c r="I102" s="210"/>
      <c r="J102" s="211">
        <f>ROUND(I102*H102,2)</f>
        <v>0</v>
      </c>
      <c r="K102" s="207" t="s">
        <v>130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131</v>
      </c>
      <c r="AT102" s="216" t="s">
        <v>126</v>
      </c>
      <c r="AU102" s="216" t="s">
        <v>81</v>
      </c>
      <c r="AY102" s="18" t="s">
        <v>124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131</v>
      </c>
      <c r="BM102" s="216" t="s">
        <v>715</v>
      </c>
    </row>
    <row r="103" s="14" customFormat="1">
      <c r="A103" s="14"/>
      <c r="B103" s="229"/>
      <c r="C103" s="230"/>
      <c r="D103" s="220" t="s">
        <v>133</v>
      </c>
      <c r="E103" s="231" t="s">
        <v>19</v>
      </c>
      <c r="F103" s="232" t="s">
        <v>716</v>
      </c>
      <c r="G103" s="230"/>
      <c r="H103" s="233">
        <v>115.91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9" t="s">
        <v>133</v>
      </c>
      <c r="AU103" s="239" t="s">
        <v>81</v>
      </c>
      <c r="AV103" s="14" t="s">
        <v>81</v>
      </c>
      <c r="AW103" s="14" t="s">
        <v>33</v>
      </c>
      <c r="AX103" s="14" t="s">
        <v>79</v>
      </c>
      <c r="AY103" s="239" t="s">
        <v>124</v>
      </c>
    </row>
    <row r="104" s="2" customFormat="1" ht="44.25" customHeight="1">
      <c r="A104" s="39"/>
      <c r="B104" s="40"/>
      <c r="C104" s="205" t="s">
        <v>156</v>
      </c>
      <c r="D104" s="205" t="s">
        <v>126</v>
      </c>
      <c r="E104" s="206" t="s">
        <v>144</v>
      </c>
      <c r="F104" s="207" t="s">
        <v>145</v>
      </c>
      <c r="G104" s="208" t="s">
        <v>129</v>
      </c>
      <c r="H104" s="209">
        <v>115.91</v>
      </c>
      <c r="I104" s="210"/>
      <c r="J104" s="211">
        <f>ROUND(I104*H104,2)</f>
        <v>0</v>
      </c>
      <c r="K104" s="207" t="s">
        <v>130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131</v>
      </c>
      <c r="AT104" s="216" t="s">
        <v>126</v>
      </c>
      <c r="AU104" s="216" t="s">
        <v>81</v>
      </c>
      <c r="AY104" s="18" t="s">
        <v>124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131</v>
      </c>
      <c r="BM104" s="216" t="s">
        <v>717</v>
      </c>
    </row>
    <row r="105" s="2" customFormat="1" ht="44.25" customHeight="1">
      <c r="A105" s="39"/>
      <c r="B105" s="40"/>
      <c r="C105" s="205" t="s">
        <v>161</v>
      </c>
      <c r="D105" s="205" t="s">
        <v>126</v>
      </c>
      <c r="E105" s="206" t="s">
        <v>147</v>
      </c>
      <c r="F105" s="207" t="s">
        <v>148</v>
      </c>
      <c r="G105" s="208" t="s">
        <v>149</v>
      </c>
      <c r="H105" s="209">
        <v>231.81999999999999</v>
      </c>
      <c r="I105" s="210"/>
      <c r="J105" s="211">
        <f>ROUND(I105*H105,2)</f>
        <v>0</v>
      </c>
      <c r="K105" s="207" t="s">
        <v>130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131</v>
      </c>
      <c r="AT105" s="216" t="s">
        <v>126</v>
      </c>
      <c r="AU105" s="216" t="s">
        <v>81</v>
      </c>
      <c r="AY105" s="18" t="s">
        <v>124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131</v>
      </c>
      <c r="BM105" s="216" t="s">
        <v>718</v>
      </c>
    </row>
    <row r="106" s="14" customFormat="1">
      <c r="A106" s="14"/>
      <c r="B106" s="229"/>
      <c r="C106" s="230"/>
      <c r="D106" s="220" t="s">
        <v>133</v>
      </c>
      <c r="E106" s="231" t="s">
        <v>19</v>
      </c>
      <c r="F106" s="232" t="s">
        <v>719</v>
      </c>
      <c r="G106" s="230"/>
      <c r="H106" s="233">
        <v>231.81999999999999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9" t="s">
        <v>133</v>
      </c>
      <c r="AU106" s="239" t="s">
        <v>81</v>
      </c>
      <c r="AV106" s="14" t="s">
        <v>81</v>
      </c>
      <c r="AW106" s="14" t="s">
        <v>33</v>
      </c>
      <c r="AX106" s="14" t="s">
        <v>79</v>
      </c>
      <c r="AY106" s="239" t="s">
        <v>124</v>
      </c>
    </row>
    <row r="107" s="2" customFormat="1">
      <c r="A107" s="39"/>
      <c r="B107" s="40"/>
      <c r="C107" s="205" t="s">
        <v>168</v>
      </c>
      <c r="D107" s="205" t="s">
        <v>126</v>
      </c>
      <c r="E107" s="206" t="s">
        <v>153</v>
      </c>
      <c r="F107" s="207" t="s">
        <v>154</v>
      </c>
      <c r="G107" s="208" t="s">
        <v>129</v>
      </c>
      <c r="H107" s="209">
        <v>115.91</v>
      </c>
      <c r="I107" s="210"/>
      <c r="J107" s="211">
        <f>ROUND(I107*H107,2)</f>
        <v>0</v>
      </c>
      <c r="K107" s="207" t="s">
        <v>130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131</v>
      </c>
      <c r="AT107" s="216" t="s">
        <v>126</v>
      </c>
      <c r="AU107" s="216" t="s">
        <v>81</v>
      </c>
      <c r="AY107" s="18" t="s">
        <v>124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131</v>
      </c>
      <c r="BM107" s="216" t="s">
        <v>720</v>
      </c>
    </row>
    <row r="108" s="2" customFormat="1" ht="44.25" customHeight="1">
      <c r="A108" s="39"/>
      <c r="B108" s="40"/>
      <c r="C108" s="205" t="s">
        <v>174</v>
      </c>
      <c r="D108" s="205" t="s">
        <v>126</v>
      </c>
      <c r="E108" s="206" t="s">
        <v>157</v>
      </c>
      <c r="F108" s="207" t="s">
        <v>158</v>
      </c>
      <c r="G108" s="208" t="s">
        <v>129</v>
      </c>
      <c r="H108" s="209">
        <v>269.98000000000002</v>
      </c>
      <c r="I108" s="210"/>
      <c r="J108" s="211">
        <f>ROUND(I108*H108,2)</f>
        <v>0</v>
      </c>
      <c r="K108" s="207" t="s">
        <v>130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131</v>
      </c>
      <c r="AT108" s="216" t="s">
        <v>126</v>
      </c>
      <c r="AU108" s="216" t="s">
        <v>81</v>
      </c>
      <c r="AY108" s="18" t="s">
        <v>124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131</v>
      </c>
      <c r="BM108" s="216" t="s">
        <v>721</v>
      </c>
    </row>
    <row r="109" s="14" customFormat="1">
      <c r="A109" s="14"/>
      <c r="B109" s="229"/>
      <c r="C109" s="230"/>
      <c r="D109" s="220" t="s">
        <v>133</v>
      </c>
      <c r="E109" s="231" t="s">
        <v>19</v>
      </c>
      <c r="F109" s="232" t="s">
        <v>722</v>
      </c>
      <c r="G109" s="230"/>
      <c r="H109" s="233">
        <v>269.98000000000002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9" t="s">
        <v>133</v>
      </c>
      <c r="AU109" s="239" t="s">
        <v>81</v>
      </c>
      <c r="AV109" s="14" t="s">
        <v>81</v>
      </c>
      <c r="AW109" s="14" t="s">
        <v>33</v>
      </c>
      <c r="AX109" s="14" t="s">
        <v>79</v>
      </c>
      <c r="AY109" s="239" t="s">
        <v>124</v>
      </c>
    </row>
    <row r="110" s="2" customFormat="1" ht="66.75" customHeight="1">
      <c r="A110" s="39"/>
      <c r="B110" s="40"/>
      <c r="C110" s="205" t="s">
        <v>181</v>
      </c>
      <c r="D110" s="205" t="s">
        <v>126</v>
      </c>
      <c r="E110" s="206" t="s">
        <v>162</v>
      </c>
      <c r="F110" s="207" t="s">
        <v>163</v>
      </c>
      <c r="G110" s="208" t="s">
        <v>129</v>
      </c>
      <c r="H110" s="209">
        <v>77.271000000000001</v>
      </c>
      <c r="I110" s="210"/>
      <c r="J110" s="211">
        <f>ROUND(I110*H110,2)</f>
        <v>0</v>
      </c>
      <c r="K110" s="207" t="s">
        <v>130</v>
      </c>
      <c r="L110" s="45"/>
      <c r="M110" s="212" t="s">
        <v>19</v>
      </c>
      <c r="N110" s="213" t="s">
        <v>42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131</v>
      </c>
      <c r="AT110" s="216" t="s">
        <v>126</v>
      </c>
      <c r="AU110" s="216" t="s">
        <v>81</v>
      </c>
      <c r="AY110" s="18" t="s">
        <v>124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79</v>
      </c>
      <c r="BK110" s="217">
        <f>ROUND(I110*H110,2)</f>
        <v>0</v>
      </c>
      <c r="BL110" s="18" t="s">
        <v>131</v>
      </c>
      <c r="BM110" s="216" t="s">
        <v>723</v>
      </c>
    </row>
    <row r="111" s="13" customFormat="1">
      <c r="A111" s="13"/>
      <c r="B111" s="218"/>
      <c r="C111" s="219"/>
      <c r="D111" s="220" t="s">
        <v>133</v>
      </c>
      <c r="E111" s="221" t="s">
        <v>19</v>
      </c>
      <c r="F111" s="222" t="s">
        <v>724</v>
      </c>
      <c r="G111" s="219"/>
      <c r="H111" s="221" t="s">
        <v>19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8" t="s">
        <v>133</v>
      </c>
      <c r="AU111" s="228" t="s">
        <v>81</v>
      </c>
      <c r="AV111" s="13" t="s">
        <v>79</v>
      </c>
      <c r="AW111" s="13" t="s">
        <v>33</v>
      </c>
      <c r="AX111" s="13" t="s">
        <v>71</v>
      </c>
      <c r="AY111" s="228" t="s">
        <v>124</v>
      </c>
    </row>
    <row r="112" s="14" customFormat="1">
      <c r="A112" s="14"/>
      <c r="B112" s="229"/>
      <c r="C112" s="230"/>
      <c r="D112" s="220" t="s">
        <v>133</v>
      </c>
      <c r="E112" s="231" t="s">
        <v>19</v>
      </c>
      <c r="F112" s="232" t="s">
        <v>725</v>
      </c>
      <c r="G112" s="230"/>
      <c r="H112" s="233">
        <v>46.831000000000003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9" t="s">
        <v>133</v>
      </c>
      <c r="AU112" s="239" t="s">
        <v>81</v>
      </c>
      <c r="AV112" s="14" t="s">
        <v>81</v>
      </c>
      <c r="AW112" s="14" t="s">
        <v>33</v>
      </c>
      <c r="AX112" s="14" t="s">
        <v>71</v>
      </c>
      <c r="AY112" s="239" t="s">
        <v>124</v>
      </c>
    </row>
    <row r="113" s="13" customFormat="1">
      <c r="A113" s="13"/>
      <c r="B113" s="218"/>
      <c r="C113" s="219"/>
      <c r="D113" s="220" t="s">
        <v>133</v>
      </c>
      <c r="E113" s="221" t="s">
        <v>19</v>
      </c>
      <c r="F113" s="222" t="s">
        <v>165</v>
      </c>
      <c r="G113" s="219"/>
      <c r="H113" s="221" t="s">
        <v>19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8" t="s">
        <v>133</v>
      </c>
      <c r="AU113" s="228" t="s">
        <v>81</v>
      </c>
      <c r="AV113" s="13" t="s">
        <v>79</v>
      </c>
      <c r="AW113" s="13" t="s">
        <v>33</v>
      </c>
      <c r="AX113" s="13" t="s">
        <v>71</v>
      </c>
      <c r="AY113" s="228" t="s">
        <v>124</v>
      </c>
    </row>
    <row r="114" s="14" customFormat="1">
      <c r="A114" s="14"/>
      <c r="B114" s="229"/>
      <c r="C114" s="230"/>
      <c r="D114" s="220" t="s">
        <v>133</v>
      </c>
      <c r="E114" s="231" t="s">
        <v>19</v>
      </c>
      <c r="F114" s="232" t="s">
        <v>726</v>
      </c>
      <c r="G114" s="230"/>
      <c r="H114" s="233">
        <v>10.935000000000001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9" t="s">
        <v>133</v>
      </c>
      <c r="AU114" s="239" t="s">
        <v>81</v>
      </c>
      <c r="AV114" s="14" t="s">
        <v>81</v>
      </c>
      <c r="AW114" s="14" t="s">
        <v>33</v>
      </c>
      <c r="AX114" s="14" t="s">
        <v>71</v>
      </c>
      <c r="AY114" s="239" t="s">
        <v>124</v>
      </c>
    </row>
    <row r="115" s="13" customFormat="1">
      <c r="A115" s="13"/>
      <c r="B115" s="218"/>
      <c r="C115" s="219"/>
      <c r="D115" s="220" t="s">
        <v>133</v>
      </c>
      <c r="E115" s="221" t="s">
        <v>19</v>
      </c>
      <c r="F115" s="222" t="s">
        <v>638</v>
      </c>
      <c r="G115" s="219"/>
      <c r="H115" s="221" t="s">
        <v>19</v>
      </c>
      <c r="I115" s="223"/>
      <c r="J115" s="219"/>
      <c r="K115" s="219"/>
      <c r="L115" s="224"/>
      <c r="M115" s="225"/>
      <c r="N115" s="226"/>
      <c r="O115" s="226"/>
      <c r="P115" s="226"/>
      <c r="Q115" s="226"/>
      <c r="R115" s="226"/>
      <c r="S115" s="226"/>
      <c r="T115" s="22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8" t="s">
        <v>133</v>
      </c>
      <c r="AU115" s="228" t="s">
        <v>81</v>
      </c>
      <c r="AV115" s="13" t="s">
        <v>79</v>
      </c>
      <c r="AW115" s="13" t="s">
        <v>33</v>
      </c>
      <c r="AX115" s="13" t="s">
        <v>71</v>
      </c>
      <c r="AY115" s="228" t="s">
        <v>124</v>
      </c>
    </row>
    <row r="116" s="14" customFormat="1">
      <c r="A116" s="14"/>
      <c r="B116" s="229"/>
      <c r="C116" s="230"/>
      <c r="D116" s="220" t="s">
        <v>133</v>
      </c>
      <c r="E116" s="231" t="s">
        <v>19</v>
      </c>
      <c r="F116" s="232" t="s">
        <v>727</v>
      </c>
      <c r="G116" s="230"/>
      <c r="H116" s="233">
        <v>19.504999999999999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9" t="s">
        <v>133</v>
      </c>
      <c r="AU116" s="239" t="s">
        <v>81</v>
      </c>
      <c r="AV116" s="14" t="s">
        <v>81</v>
      </c>
      <c r="AW116" s="14" t="s">
        <v>33</v>
      </c>
      <c r="AX116" s="14" t="s">
        <v>71</v>
      </c>
      <c r="AY116" s="239" t="s">
        <v>124</v>
      </c>
    </row>
    <row r="117" s="15" customFormat="1">
      <c r="A117" s="15"/>
      <c r="B117" s="240"/>
      <c r="C117" s="241"/>
      <c r="D117" s="220" t="s">
        <v>133</v>
      </c>
      <c r="E117" s="242" t="s">
        <v>19</v>
      </c>
      <c r="F117" s="243" t="s">
        <v>138</v>
      </c>
      <c r="G117" s="241"/>
      <c r="H117" s="244">
        <v>77.271000000000001</v>
      </c>
      <c r="I117" s="245"/>
      <c r="J117" s="241"/>
      <c r="K117" s="241"/>
      <c r="L117" s="246"/>
      <c r="M117" s="247"/>
      <c r="N117" s="248"/>
      <c r="O117" s="248"/>
      <c r="P117" s="248"/>
      <c r="Q117" s="248"/>
      <c r="R117" s="248"/>
      <c r="S117" s="248"/>
      <c r="T117" s="249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0" t="s">
        <v>133</v>
      </c>
      <c r="AU117" s="250" t="s">
        <v>81</v>
      </c>
      <c r="AV117" s="15" t="s">
        <v>131</v>
      </c>
      <c r="AW117" s="15" t="s">
        <v>33</v>
      </c>
      <c r="AX117" s="15" t="s">
        <v>79</v>
      </c>
      <c r="AY117" s="250" t="s">
        <v>124</v>
      </c>
    </row>
    <row r="118" s="2" customFormat="1" ht="16.5" customHeight="1">
      <c r="A118" s="39"/>
      <c r="B118" s="40"/>
      <c r="C118" s="251" t="s">
        <v>185</v>
      </c>
      <c r="D118" s="251" t="s">
        <v>169</v>
      </c>
      <c r="E118" s="252" t="s">
        <v>170</v>
      </c>
      <c r="F118" s="253" t="s">
        <v>171</v>
      </c>
      <c r="G118" s="254" t="s">
        <v>149</v>
      </c>
      <c r="H118" s="255">
        <v>154.542</v>
      </c>
      <c r="I118" s="256"/>
      <c r="J118" s="257">
        <f>ROUND(I118*H118,2)</f>
        <v>0</v>
      </c>
      <c r="K118" s="253" t="s">
        <v>130</v>
      </c>
      <c r="L118" s="258"/>
      <c r="M118" s="259" t="s">
        <v>19</v>
      </c>
      <c r="N118" s="260" t="s">
        <v>42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168</v>
      </c>
      <c r="AT118" s="216" t="s">
        <v>169</v>
      </c>
      <c r="AU118" s="216" t="s">
        <v>81</v>
      </c>
      <c r="AY118" s="18" t="s">
        <v>124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79</v>
      </c>
      <c r="BK118" s="217">
        <f>ROUND(I118*H118,2)</f>
        <v>0</v>
      </c>
      <c r="BL118" s="18" t="s">
        <v>131</v>
      </c>
      <c r="BM118" s="216" t="s">
        <v>728</v>
      </c>
    </row>
    <row r="119" s="12" customFormat="1" ht="22.8" customHeight="1">
      <c r="A119" s="12"/>
      <c r="B119" s="189"/>
      <c r="C119" s="190"/>
      <c r="D119" s="191" t="s">
        <v>70</v>
      </c>
      <c r="E119" s="203" t="s">
        <v>131</v>
      </c>
      <c r="F119" s="203" t="s">
        <v>173</v>
      </c>
      <c r="G119" s="190"/>
      <c r="H119" s="190"/>
      <c r="I119" s="193"/>
      <c r="J119" s="204">
        <f>BK119</f>
        <v>0</v>
      </c>
      <c r="K119" s="190"/>
      <c r="L119" s="195"/>
      <c r="M119" s="196"/>
      <c r="N119" s="197"/>
      <c r="O119" s="197"/>
      <c r="P119" s="198">
        <f>SUM(P120:P128)</f>
        <v>0</v>
      </c>
      <c r="Q119" s="197"/>
      <c r="R119" s="198">
        <f>SUM(R120:R128)</f>
        <v>0.015975</v>
      </c>
      <c r="S119" s="197"/>
      <c r="T119" s="199">
        <f>SUM(T120:T128)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79</v>
      </c>
      <c r="AT119" s="201" t="s">
        <v>70</v>
      </c>
      <c r="AU119" s="201" t="s">
        <v>79</v>
      </c>
      <c r="AY119" s="200" t="s">
        <v>124</v>
      </c>
      <c r="BK119" s="202">
        <f>SUM(BK120:BK128)</f>
        <v>0</v>
      </c>
    </row>
    <row r="120" s="2" customFormat="1" ht="33" customHeight="1">
      <c r="A120" s="39"/>
      <c r="B120" s="40"/>
      <c r="C120" s="205" t="s">
        <v>191</v>
      </c>
      <c r="D120" s="205" t="s">
        <v>126</v>
      </c>
      <c r="E120" s="206" t="s">
        <v>175</v>
      </c>
      <c r="F120" s="207" t="s">
        <v>176</v>
      </c>
      <c r="G120" s="208" t="s">
        <v>129</v>
      </c>
      <c r="H120" s="209">
        <v>38.636000000000003</v>
      </c>
      <c r="I120" s="210"/>
      <c r="J120" s="211">
        <f>ROUND(I120*H120,2)</f>
        <v>0</v>
      </c>
      <c r="K120" s="207" t="s">
        <v>130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131</v>
      </c>
      <c r="AT120" s="216" t="s">
        <v>126</v>
      </c>
      <c r="AU120" s="216" t="s">
        <v>81</v>
      </c>
      <c r="AY120" s="18" t="s">
        <v>124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131</v>
      </c>
      <c r="BM120" s="216" t="s">
        <v>729</v>
      </c>
    </row>
    <row r="121" s="14" customFormat="1">
      <c r="A121" s="14"/>
      <c r="B121" s="229"/>
      <c r="C121" s="230"/>
      <c r="D121" s="220" t="s">
        <v>133</v>
      </c>
      <c r="E121" s="231" t="s">
        <v>19</v>
      </c>
      <c r="F121" s="232" t="s">
        <v>730</v>
      </c>
      <c r="G121" s="230"/>
      <c r="H121" s="233">
        <v>23.416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39" t="s">
        <v>133</v>
      </c>
      <c r="AU121" s="239" t="s">
        <v>81</v>
      </c>
      <c r="AV121" s="14" t="s">
        <v>81</v>
      </c>
      <c r="AW121" s="14" t="s">
        <v>33</v>
      </c>
      <c r="AX121" s="14" t="s">
        <v>71</v>
      </c>
      <c r="AY121" s="239" t="s">
        <v>124</v>
      </c>
    </row>
    <row r="122" s="13" customFormat="1">
      <c r="A122" s="13"/>
      <c r="B122" s="218"/>
      <c r="C122" s="219"/>
      <c r="D122" s="220" t="s">
        <v>133</v>
      </c>
      <c r="E122" s="221" t="s">
        <v>19</v>
      </c>
      <c r="F122" s="222" t="s">
        <v>165</v>
      </c>
      <c r="G122" s="219"/>
      <c r="H122" s="221" t="s">
        <v>19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8" t="s">
        <v>133</v>
      </c>
      <c r="AU122" s="228" t="s">
        <v>81</v>
      </c>
      <c r="AV122" s="13" t="s">
        <v>79</v>
      </c>
      <c r="AW122" s="13" t="s">
        <v>33</v>
      </c>
      <c r="AX122" s="13" t="s">
        <v>71</v>
      </c>
      <c r="AY122" s="228" t="s">
        <v>124</v>
      </c>
    </row>
    <row r="123" s="14" customFormat="1">
      <c r="A123" s="14"/>
      <c r="B123" s="229"/>
      <c r="C123" s="230"/>
      <c r="D123" s="220" t="s">
        <v>133</v>
      </c>
      <c r="E123" s="231" t="s">
        <v>19</v>
      </c>
      <c r="F123" s="232" t="s">
        <v>731</v>
      </c>
      <c r="G123" s="230"/>
      <c r="H123" s="233">
        <v>5.468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9" t="s">
        <v>133</v>
      </c>
      <c r="AU123" s="239" t="s">
        <v>81</v>
      </c>
      <c r="AV123" s="14" t="s">
        <v>81</v>
      </c>
      <c r="AW123" s="14" t="s">
        <v>33</v>
      </c>
      <c r="AX123" s="14" t="s">
        <v>71</v>
      </c>
      <c r="AY123" s="239" t="s">
        <v>124</v>
      </c>
    </row>
    <row r="124" s="13" customFormat="1">
      <c r="A124" s="13"/>
      <c r="B124" s="218"/>
      <c r="C124" s="219"/>
      <c r="D124" s="220" t="s">
        <v>133</v>
      </c>
      <c r="E124" s="221" t="s">
        <v>19</v>
      </c>
      <c r="F124" s="222" t="s">
        <v>732</v>
      </c>
      <c r="G124" s="219"/>
      <c r="H124" s="221" t="s">
        <v>19</v>
      </c>
      <c r="I124" s="223"/>
      <c r="J124" s="219"/>
      <c r="K124" s="219"/>
      <c r="L124" s="224"/>
      <c r="M124" s="225"/>
      <c r="N124" s="226"/>
      <c r="O124" s="226"/>
      <c r="P124" s="226"/>
      <c r="Q124" s="226"/>
      <c r="R124" s="226"/>
      <c r="S124" s="226"/>
      <c r="T124" s="22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8" t="s">
        <v>133</v>
      </c>
      <c r="AU124" s="228" t="s">
        <v>81</v>
      </c>
      <c r="AV124" s="13" t="s">
        <v>79</v>
      </c>
      <c r="AW124" s="13" t="s">
        <v>33</v>
      </c>
      <c r="AX124" s="13" t="s">
        <v>71</v>
      </c>
      <c r="AY124" s="228" t="s">
        <v>124</v>
      </c>
    </row>
    <row r="125" s="14" customFormat="1">
      <c r="A125" s="14"/>
      <c r="B125" s="229"/>
      <c r="C125" s="230"/>
      <c r="D125" s="220" t="s">
        <v>133</v>
      </c>
      <c r="E125" s="231" t="s">
        <v>19</v>
      </c>
      <c r="F125" s="232" t="s">
        <v>733</v>
      </c>
      <c r="G125" s="230"/>
      <c r="H125" s="233">
        <v>9.7520000000000007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39" t="s">
        <v>133</v>
      </c>
      <c r="AU125" s="239" t="s">
        <v>81</v>
      </c>
      <c r="AV125" s="14" t="s">
        <v>81</v>
      </c>
      <c r="AW125" s="14" t="s">
        <v>33</v>
      </c>
      <c r="AX125" s="14" t="s">
        <v>71</v>
      </c>
      <c r="AY125" s="239" t="s">
        <v>124</v>
      </c>
    </row>
    <row r="126" s="15" customFormat="1">
      <c r="A126" s="15"/>
      <c r="B126" s="240"/>
      <c r="C126" s="241"/>
      <c r="D126" s="220" t="s">
        <v>133</v>
      </c>
      <c r="E126" s="242" t="s">
        <v>19</v>
      </c>
      <c r="F126" s="243" t="s">
        <v>138</v>
      </c>
      <c r="G126" s="241"/>
      <c r="H126" s="244">
        <v>38.636000000000003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0" t="s">
        <v>133</v>
      </c>
      <c r="AU126" s="250" t="s">
        <v>81</v>
      </c>
      <c r="AV126" s="15" t="s">
        <v>131</v>
      </c>
      <c r="AW126" s="15" t="s">
        <v>33</v>
      </c>
      <c r="AX126" s="15" t="s">
        <v>79</v>
      </c>
      <c r="AY126" s="250" t="s">
        <v>124</v>
      </c>
    </row>
    <row r="127" s="2" customFormat="1" ht="33" customHeight="1">
      <c r="A127" s="39"/>
      <c r="B127" s="40"/>
      <c r="C127" s="205" t="s">
        <v>196</v>
      </c>
      <c r="D127" s="205" t="s">
        <v>126</v>
      </c>
      <c r="E127" s="206" t="s">
        <v>182</v>
      </c>
      <c r="F127" s="207" t="s">
        <v>183</v>
      </c>
      <c r="G127" s="208" t="s">
        <v>129</v>
      </c>
      <c r="H127" s="209">
        <v>1</v>
      </c>
      <c r="I127" s="210"/>
      <c r="J127" s="211">
        <f>ROUND(I127*H127,2)</f>
        <v>0</v>
      </c>
      <c r="K127" s="207" t="s">
        <v>130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131</v>
      </c>
      <c r="AT127" s="216" t="s">
        <v>126</v>
      </c>
      <c r="AU127" s="216" t="s">
        <v>81</v>
      </c>
      <c r="AY127" s="18" t="s">
        <v>124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131</v>
      </c>
      <c r="BM127" s="216" t="s">
        <v>734</v>
      </c>
    </row>
    <row r="128" s="2" customFormat="1">
      <c r="A128" s="39"/>
      <c r="B128" s="40"/>
      <c r="C128" s="205" t="s">
        <v>200</v>
      </c>
      <c r="D128" s="205" t="s">
        <v>126</v>
      </c>
      <c r="E128" s="206" t="s">
        <v>186</v>
      </c>
      <c r="F128" s="207" t="s">
        <v>187</v>
      </c>
      <c r="G128" s="208" t="s">
        <v>188</v>
      </c>
      <c r="H128" s="209">
        <v>2.5</v>
      </c>
      <c r="I128" s="210"/>
      <c r="J128" s="211">
        <f>ROUND(I128*H128,2)</f>
        <v>0</v>
      </c>
      <c r="K128" s="207" t="s">
        <v>130</v>
      </c>
      <c r="L128" s="45"/>
      <c r="M128" s="212" t="s">
        <v>19</v>
      </c>
      <c r="N128" s="213" t="s">
        <v>42</v>
      </c>
      <c r="O128" s="85"/>
      <c r="P128" s="214">
        <f>O128*H128</f>
        <v>0</v>
      </c>
      <c r="Q128" s="214">
        <v>0.0063899999999999998</v>
      </c>
      <c r="R128" s="214">
        <f>Q128*H128</f>
        <v>0.015975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131</v>
      </c>
      <c r="AT128" s="216" t="s">
        <v>126</v>
      </c>
      <c r="AU128" s="216" t="s">
        <v>81</v>
      </c>
      <c r="AY128" s="18" t="s">
        <v>124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79</v>
      </c>
      <c r="BK128" s="217">
        <f>ROUND(I128*H128,2)</f>
        <v>0</v>
      </c>
      <c r="BL128" s="18" t="s">
        <v>131</v>
      </c>
      <c r="BM128" s="216" t="s">
        <v>735</v>
      </c>
    </row>
    <row r="129" s="12" customFormat="1" ht="22.8" customHeight="1">
      <c r="A129" s="12"/>
      <c r="B129" s="189"/>
      <c r="C129" s="190"/>
      <c r="D129" s="191" t="s">
        <v>70</v>
      </c>
      <c r="E129" s="203" t="s">
        <v>152</v>
      </c>
      <c r="F129" s="203" t="s">
        <v>490</v>
      </c>
      <c r="G129" s="190"/>
      <c r="H129" s="190"/>
      <c r="I129" s="193"/>
      <c r="J129" s="204">
        <f>BK129</f>
        <v>0</v>
      </c>
      <c r="K129" s="190"/>
      <c r="L129" s="195"/>
      <c r="M129" s="196"/>
      <c r="N129" s="197"/>
      <c r="O129" s="197"/>
      <c r="P129" s="198">
        <f>SUM(P130:P133)</f>
        <v>0</v>
      </c>
      <c r="Q129" s="197"/>
      <c r="R129" s="198">
        <f>SUM(R130:R133)</f>
        <v>5.0398800000000001</v>
      </c>
      <c r="S129" s="197"/>
      <c r="T129" s="199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0" t="s">
        <v>79</v>
      </c>
      <c r="AT129" s="201" t="s">
        <v>70</v>
      </c>
      <c r="AU129" s="201" t="s">
        <v>79</v>
      </c>
      <c r="AY129" s="200" t="s">
        <v>124</v>
      </c>
      <c r="BK129" s="202">
        <f>SUM(BK130:BK133)</f>
        <v>0</v>
      </c>
    </row>
    <row r="130" s="2" customFormat="1">
      <c r="A130" s="39"/>
      <c r="B130" s="40"/>
      <c r="C130" s="205" t="s">
        <v>8</v>
      </c>
      <c r="D130" s="205" t="s">
        <v>126</v>
      </c>
      <c r="E130" s="206" t="s">
        <v>491</v>
      </c>
      <c r="F130" s="207" t="s">
        <v>492</v>
      </c>
      <c r="G130" s="208" t="s">
        <v>188</v>
      </c>
      <c r="H130" s="209">
        <v>4.5</v>
      </c>
      <c r="I130" s="210"/>
      <c r="J130" s="211">
        <f>ROUND(I130*H130,2)</f>
        <v>0</v>
      </c>
      <c r="K130" s="207" t="s">
        <v>130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0.46000000000000002</v>
      </c>
      <c r="R130" s="214">
        <f>Q130*H130</f>
        <v>2.0700000000000003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131</v>
      </c>
      <c r="AT130" s="216" t="s">
        <v>126</v>
      </c>
      <c r="AU130" s="216" t="s">
        <v>81</v>
      </c>
      <c r="AY130" s="18" t="s">
        <v>124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131</v>
      </c>
      <c r="BM130" s="216" t="s">
        <v>736</v>
      </c>
    </row>
    <row r="131" s="2" customFormat="1" ht="44.25" customHeight="1">
      <c r="A131" s="39"/>
      <c r="B131" s="40"/>
      <c r="C131" s="205" t="s">
        <v>208</v>
      </c>
      <c r="D131" s="205" t="s">
        <v>126</v>
      </c>
      <c r="E131" s="206" t="s">
        <v>494</v>
      </c>
      <c r="F131" s="207" t="s">
        <v>495</v>
      </c>
      <c r="G131" s="208" t="s">
        <v>188</v>
      </c>
      <c r="H131" s="209">
        <v>4.5</v>
      </c>
      <c r="I131" s="210"/>
      <c r="J131" s="211">
        <f>ROUND(I131*H131,2)</f>
        <v>0</v>
      </c>
      <c r="K131" s="207" t="s">
        <v>130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0.38</v>
      </c>
      <c r="R131" s="214">
        <f>Q131*H131</f>
        <v>1.71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131</v>
      </c>
      <c r="AT131" s="216" t="s">
        <v>126</v>
      </c>
      <c r="AU131" s="216" t="s">
        <v>81</v>
      </c>
      <c r="AY131" s="18" t="s">
        <v>124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131</v>
      </c>
      <c r="BM131" s="216" t="s">
        <v>737</v>
      </c>
    </row>
    <row r="132" s="2" customFormat="1" ht="44.25" customHeight="1">
      <c r="A132" s="39"/>
      <c r="B132" s="40"/>
      <c r="C132" s="205" t="s">
        <v>213</v>
      </c>
      <c r="D132" s="205" t="s">
        <v>126</v>
      </c>
      <c r="E132" s="206" t="s">
        <v>497</v>
      </c>
      <c r="F132" s="207" t="s">
        <v>498</v>
      </c>
      <c r="G132" s="208" t="s">
        <v>188</v>
      </c>
      <c r="H132" s="209">
        <v>3</v>
      </c>
      <c r="I132" s="210"/>
      <c r="J132" s="211">
        <f>ROUND(I132*H132,2)</f>
        <v>0</v>
      </c>
      <c r="K132" s="207" t="s">
        <v>130</v>
      </c>
      <c r="L132" s="45"/>
      <c r="M132" s="212" t="s">
        <v>19</v>
      </c>
      <c r="N132" s="213" t="s">
        <v>42</v>
      </c>
      <c r="O132" s="85"/>
      <c r="P132" s="214">
        <f>O132*H132</f>
        <v>0</v>
      </c>
      <c r="Q132" s="214">
        <v>0.26375999999999999</v>
      </c>
      <c r="R132" s="214">
        <f>Q132*H132</f>
        <v>0.79127999999999998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131</v>
      </c>
      <c r="AT132" s="216" t="s">
        <v>126</v>
      </c>
      <c r="AU132" s="216" t="s">
        <v>81</v>
      </c>
      <c r="AY132" s="18" t="s">
        <v>124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131</v>
      </c>
      <c r="BM132" s="216" t="s">
        <v>738</v>
      </c>
    </row>
    <row r="133" s="2" customFormat="1">
      <c r="A133" s="39"/>
      <c r="B133" s="40"/>
      <c r="C133" s="205" t="s">
        <v>217</v>
      </c>
      <c r="D133" s="205" t="s">
        <v>126</v>
      </c>
      <c r="E133" s="206" t="s">
        <v>500</v>
      </c>
      <c r="F133" s="207" t="s">
        <v>501</v>
      </c>
      <c r="G133" s="208" t="s">
        <v>188</v>
      </c>
      <c r="H133" s="209">
        <v>3</v>
      </c>
      <c r="I133" s="210"/>
      <c r="J133" s="211">
        <f>ROUND(I133*H133,2)</f>
        <v>0</v>
      </c>
      <c r="K133" s="207" t="s">
        <v>130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0.15620000000000001</v>
      </c>
      <c r="R133" s="214">
        <f>Q133*H133</f>
        <v>0.46860000000000002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131</v>
      </c>
      <c r="AT133" s="216" t="s">
        <v>126</v>
      </c>
      <c r="AU133" s="216" t="s">
        <v>81</v>
      </c>
      <c r="AY133" s="18" t="s">
        <v>124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131</v>
      </c>
      <c r="BM133" s="216" t="s">
        <v>739</v>
      </c>
    </row>
    <row r="134" s="12" customFormat="1" ht="22.8" customHeight="1">
      <c r="A134" s="12"/>
      <c r="B134" s="189"/>
      <c r="C134" s="190"/>
      <c r="D134" s="191" t="s">
        <v>70</v>
      </c>
      <c r="E134" s="203" t="s">
        <v>168</v>
      </c>
      <c r="F134" s="203" t="s">
        <v>190</v>
      </c>
      <c r="G134" s="190"/>
      <c r="H134" s="190"/>
      <c r="I134" s="193"/>
      <c r="J134" s="204">
        <f>BK134</f>
        <v>0</v>
      </c>
      <c r="K134" s="190"/>
      <c r="L134" s="195"/>
      <c r="M134" s="196"/>
      <c r="N134" s="197"/>
      <c r="O134" s="197"/>
      <c r="P134" s="198">
        <f>SUM(P135:P178)</f>
        <v>0</v>
      </c>
      <c r="Q134" s="197"/>
      <c r="R134" s="198">
        <f>SUM(R135:R178)</f>
        <v>2.6808755600000005</v>
      </c>
      <c r="S134" s="197"/>
      <c r="T134" s="199">
        <f>SUM(T135:T178)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0" t="s">
        <v>79</v>
      </c>
      <c r="AT134" s="201" t="s">
        <v>70</v>
      </c>
      <c r="AU134" s="201" t="s">
        <v>79</v>
      </c>
      <c r="AY134" s="200" t="s">
        <v>124</v>
      </c>
      <c r="BK134" s="202">
        <f>SUM(BK135:BK178)</f>
        <v>0</v>
      </c>
    </row>
    <row r="135" s="2" customFormat="1">
      <c r="A135" s="39"/>
      <c r="B135" s="40"/>
      <c r="C135" s="205" t="s">
        <v>222</v>
      </c>
      <c r="D135" s="205" t="s">
        <v>126</v>
      </c>
      <c r="E135" s="206" t="s">
        <v>192</v>
      </c>
      <c r="F135" s="207" t="s">
        <v>193</v>
      </c>
      <c r="G135" s="208" t="s">
        <v>194</v>
      </c>
      <c r="H135" s="209">
        <v>9</v>
      </c>
      <c r="I135" s="210"/>
      <c r="J135" s="211">
        <f>ROUND(I135*H135,2)</f>
        <v>0</v>
      </c>
      <c r="K135" s="207" t="s">
        <v>130</v>
      </c>
      <c r="L135" s="45"/>
      <c r="M135" s="212" t="s">
        <v>19</v>
      </c>
      <c r="N135" s="213" t="s">
        <v>42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131</v>
      </c>
      <c r="AT135" s="216" t="s">
        <v>126</v>
      </c>
      <c r="AU135" s="216" t="s">
        <v>81</v>
      </c>
      <c r="AY135" s="18" t="s">
        <v>124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79</v>
      </c>
      <c r="BK135" s="217">
        <f>ROUND(I135*H135,2)</f>
        <v>0</v>
      </c>
      <c r="BL135" s="18" t="s">
        <v>131</v>
      </c>
      <c r="BM135" s="216" t="s">
        <v>740</v>
      </c>
    </row>
    <row r="136" s="2" customFormat="1">
      <c r="A136" s="39"/>
      <c r="B136" s="40"/>
      <c r="C136" s="251" t="s">
        <v>226</v>
      </c>
      <c r="D136" s="251" t="s">
        <v>169</v>
      </c>
      <c r="E136" s="252" t="s">
        <v>197</v>
      </c>
      <c r="F136" s="253" t="s">
        <v>198</v>
      </c>
      <c r="G136" s="254" t="s">
        <v>194</v>
      </c>
      <c r="H136" s="255">
        <v>3</v>
      </c>
      <c r="I136" s="256"/>
      <c r="J136" s="257">
        <f>ROUND(I136*H136,2)</f>
        <v>0</v>
      </c>
      <c r="K136" s="253" t="s">
        <v>130</v>
      </c>
      <c r="L136" s="258"/>
      <c r="M136" s="259" t="s">
        <v>19</v>
      </c>
      <c r="N136" s="260" t="s">
        <v>42</v>
      </c>
      <c r="O136" s="85"/>
      <c r="P136" s="214">
        <f>O136*H136</f>
        <v>0</v>
      </c>
      <c r="Q136" s="214">
        <v>0.012200000000000001</v>
      </c>
      <c r="R136" s="214">
        <f>Q136*H136</f>
        <v>0.036600000000000001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168</v>
      </c>
      <c r="AT136" s="216" t="s">
        <v>169</v>
      </c>
      <c r="AU136" s="216" t="s">
        <v>81</v>
      </c>
      <c r="AY136" s="18" t="s">
        <v>124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131</v>
      </c>
      <c r="BM136" s="216" t="s">
        <v>741</v>
      </c>
    </row>
    <row r="137" s="2" customFormat="1">
      <c r="A137" s="39"/>
      <c r="B137" s="40"/>
      <c r="C137" s="251" t="s">
        <v>7</v>
      </c>
      <c r="D137" s="251" t="s">
        <v>169</v>
      </c>
      <c r="E137" s="252" t="s">
        <v>368</v>
      </c>
      <c r="F137" s="253" t="s">
        <v>369</v>
      </c>
      <c r="G137" s="254" t="s">
        <v>194</v>
      </c>
      <c r="H137" s="255">
        <v>6</v>
      </c>
      <c r="I137" s="256"/>
      <c r="J137" s="257">
        <f>ROUND(I137*H137,2)</f>
        <v>0</v>
      </c>
      <c r="K137" s="253" t="s">
        <v>130</v>
      </c>
      <c r="L137" s="258"/>
      <c r="M137" s="259" t="s">
        <v>19</v>
      </c>
      <c r="N137" s="260" t="s">
        <v>42</v>
      </c>
      <c r="O137" s="85"/>
      <c r="P137" s="214">
        <f>O137*H137</f>
        <v>0</v>
      </c>
      <c r="Q137" s="214">
        <v>0.0080000000000000002</v>
      </c>
      <c r="R137" s="214">
        <f>Q137*H137</f>
        <v>0.048000000000000001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168</v>
      </c>
      <c r="AT137" s="216" t="s">
        <v>169</v>
      </c>
      <c r="AU137" s="216" t="s">
        <v>81</v>
      </c>
      <c r="AY137" s="18" t="s">
        <v>124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131</v>
      </c>
      <c r="BM137" s="216" t="s">
        <v>742</v>
      </c>
    </row>
    <row r="138" s="2" customFormat="1">
      <c r="A138" s="39"/>
      <c r="B138" s="40"/>
      <c r="C138" s="205" t="s">
        <v>233</v>
      </c>
      <c r="D138" s="205" t="s">
        <v>126</v>
      </c>
      <c r="E138" s="206" t="s">
        <v>204</v>
      </c>
      <c r="F138" s="207" t="s">
        <v>205</v>
      </c>
      <c r="G138" s="208" t="s">
        <v>206</v>
      </c>
      <c r="H138" s="209">
        <v>40.5</v>
      </c>
      <c r="I138" s="210"/>
      <c r="J138" s="211">
        <f>ROUND(I138*H138,2)</f>
        <v>0</v>
      </c>
      <c r="K138" s="207" t="s">
        <v>130</v>
      </c>
      <c r="L138" s="45"/>
      <c r="M138" s="212" t="s">
        <v>19</v>
      </c>
      <c r="N138" s="213" t="s">
        <v>42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131</v>
      </c>
      <c r="AT138" s="216" t="s">
        <v>126</v>
      </c>
      <c r="AU138" s="216" t="s">
        <v>81</v>
      </c>
      <c r="AY138" s="18" t="s">
        <v>124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79</v>
      </c>
      <c r="BK138" s="217">
        <f>ROUND(I138*H138,2)</f>
        <v>0</v>
      </c>
      <c r="BL138" s="18" t="s">
        <v>131</v>
      </c>
      <c r="BM138" s="216" t="s">
        <v>743</v>
      </c>
    </row>
    <row r="139" s="2" customFormat="1">
      <c r="A139" s="39"/>
      <c r="B139" s="40"/>
      <c r="C139" s="251" t="s">
        <v>237</v>
      </c>
      <c r="D139" s="251" t="s">
        <v>169</v>
      </c>
      <c r="E139" s="252" t="s">
        <v>209</v>
      </c>
      <c r="F139" s="253" t="s">
        <v>210</v>
      </c>
      <c r="G139" s="254" t="s">
        <v>206</v>
      </c>
      <c r="H139" s="255">
        <v>41.107999999999997</v>
      </c>
      <c r="I139" s="256"/>
      <c r="J139" s="257">
        <f>ROUND(I139*H139,2)</f>
        <v>0</v>
      </c>
      <c r="K139" s="253" t="s">
        <v>130</v>
      </c>
      <c r="L139" s="258"/>
      <c r="M139" s="259" t="s">
        <v>19</v>
      </c>
      <c r="N139" s="260" t="s">
        <v>42</v>
      </c>
      <c r="O139" s="85"/>
      <c r="P139" s="214">
        <f>O139*H139</f>
        <v>0</v>
      </c>
      <c r="Q139" s="214">
        <v>0.00027999999999999998</v>
      </c>
      <c r="R139" s="214">
        <f>Q139*H139</f>
        <v>0.011510239999999998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168</v>
      </c>
      <c r="AT139" s="216" t="s">
        <v>169</v>
      </c>
      <c r="AU139" s="216" t="s">
        <v>81</v>
      </c>
      <c r="AY139" s="18" t="s">
        <v>124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79</v>
      </c>
      <c r="BK139" s="217">
        <f>ROUND(I139*H139,2)</f>
        <v>0</v>
      </c>
      <c r="BL139" s="18" t="s">
        <v>131</v>
      </c>
      <c r="BM139" s="216" t="s">
        <v>744</v>
      </c>
    </row>
    <row r="140" s="14" customFormat="1">
      <c r="A140" s="14"/>
      <c r="B140" s="229"/>
      <c r="C140" s="230"/>
      <c r="D140" s="220" t="s">
        <v>133</v>
      </c>
      <c r="E140" s="230"/>
      <c r="F140" s="232" t="s">
        <v>745</v>
      </c>
      <c r="G140" s="230"/>
      <c r="H140" s="233">
        <v>41.107999999999997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9" t="s">
        <v>133</v>
      </c>
      <c r="AU140" s="239" t="s">
        <v>81</v>
      </c>
      <c r="AV140" s="14" t="s">
        <v>81</v>
      </c>
      <c r="AW140" s="14" t="s">
        <v>4</v>
      </c>
      <c r="AX140" s="14" t="s">
        <v>79</v>
      </c>
      <c r="AY140" s="239" t="s">
        <v>124</v>
      </c>
    </row>
    <row r="141" s="2" customFormat="1">
      <c r="A141" s="39"/>
      <c r="B141" s="40"/>
      <c r="C141" s="205" t="s">
        <v>241</v>
      </c>
      <c r="D141" s="205" t="s">
        <v>126</v>
      </c>
      <c r="E141" s="206" t="s">
        <v>380</v>
      </c>
      <c r="F141" s="207" t="s">
        <v>381</v>
      </c>
      <c r="G141" s="208" t="s">
        <v>206</v>
      </c>
      <c r="H141" s="209">
        <v>339.61000000000001</v>
      </c>
      <c r="I141" s="210"/>
      <c r="J141" s="211">
        <f>ROUND(I141*H141,2)</f>
        <v>0</v>
      </c>
      <c r="K141" s="207" t="s">
        <v>130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131</v>
      </c>
      <c r="AT141" s="216" t="s">
        <v>126</v>
      </c>
      <c r="AU141" s="216" t="s">
        <v>81</v>
      </c>
      <c r="AY141" s="18" t="s">
        <v>124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131</v>
      </c>
      <c r="BM141" s="216" t="s">
        <v>746</v>
      </c>
    </row>
    <row r="142" s="2" customFormat="1" ht="21.75" customHeight="1">
      <c r="A142" s="39"/>
      <c r="B142" s="40"/>
      <c r="C142" s="251" t="s">
        <v>245</v>
      </c>
      <c r="D142" s="251" t="s">
        <v>169</v>
      </c>
      <c r="E142" s="252" t="s">
        <v>383</v>
      </c>
      <c r="F142" s="253" t="s">
        <v>384</v>
      </c>
      <c r="G142" s="254" t="s">
        <v>206</v>
      </c>
      <c r="H142" s="255">
        <v>344.70400000000001</v>
      </c>
      <c r="I142" s="256"/>
      <c r="J142" s="257">
        <f>ROUND(I142*H142,2)</f>
        <v>0</v>
      </c>
      <c r="K142" s="253" t="s">
        <v>130</v>
      </c>
      <c r="L142" s="258"/>
      <c r="M142" s="259" t="s">
        <v>19</v>
      </c>
      <c r="N142" s="260" t="s">
        <v>42</v>
      </c>
      <c r="O142" s="85"/>
      <c r="P142" s="214">
        <f>O142*H142</f>
        <v>0</v>
      </c>
      <c r="Q142" s="214">
        <v>0.00018000000000000001</v>
      </c>
      <c r="R142" s="214">
        <f>Q142*H142</f>
        <v>0.062046720000000007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168</v>
      </c>
      <c r="AT142" s="216" t="s">
        <v>169</v>
      </c>
      <c r="AU142" s="216" t="s">
        <v>81</v>
      </c>
      <c r="AY142" s="18" t="s">
        <v>124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79</v>
      </c>
      <c r="BK142" s="217">
        <f>ROUND(I142*H142,2)</f>
        <v>0</v>
      </c>
      <c r="BL142" s="18" t="s">
        <v>131</v>
      </c>
      <c r="BM142" s="216" t="s">
        <v>747</v>
      </c>
    </row>
    <row r="143" s="14" customFormat="1">
      <c r="A143" s="14"/>
      <c r="B143" s="229"/>
      <c r="C143" s="230"/>
      <c r="D143" s="220" t="s">
        <v>133</v>
      </c>
      <c r="E143" s="230"/>
      <c r="F143" s="232" t="s">
        <v>748</v>
      </c>
      <c r="G143" s="230"/>
      <c r="H143" s="233">
        <v>344.70400000000001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9" t="s">
        <v>133</v>
      </c>
      <c r="AU143" s="239" t="s">
        <v>81</v>
      </c>
      <c r="AV143" s="14" t="s">
        <v>81</v>
      </c>
      <c r="AW143" s="14" t="s">
        <v>4</v>
      </c>
      <c r="AX143" s="14" t="s">
        <v>79</v>
      </c>
      <c r="AY143" s="239" t="s">
        <v>124</v>
      </c>
    </row>
    <row r="144" s="2" customFormat="1">
      <c r="A144" s="39"/>
      <c r="B144" s="40"/>
      <c r="C144" s="205" t="s">
        <v>249</v>
      </c>
      <c r="D144" s="205" t="s">
        <v>126</v>
      </c>
      <c r="E144" s="206" t="s">
        <v>223</v>
      </c>
      <c r="F144" s="207" t="s">
        <v>224</v>
      </c>
      <c r="G144" s="208" t="s">
        <v>194</v>
      </c>
      <c r="H144" s="209">
        <v>2</v>
      </c>
      <c r="I144" s="210"/>
      <c r="J144" s="211">
        <f>ROUND(I144*H144,2)</f>
        <v>0</v>
      </c>
      <c r="K144" s="207" t="s">
        <v>130</v>
      </c>
      <c r="L144" s="45"/>
      <c r="M144" s="212" t="s">
        <v>19</v>
      </c>
      <c r="N144" s="213" t="s">
        <v>42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131</v>
      </c>
      <c r="AT144" s="216" t="s">
        <v>126</v>
      </c>
      <c r="AU144" s="216" t="s">
        <v>81</v>
      </c>
      <c r="AY144" s="18" t="s">
        <v>124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79</v>
      </c>
      <c r="BK144" s="217">
        <f>ROUND(I144*H144,2)</f>
        <v>0</v>
      </c>
      <c r="BL144" s="18" t="s">
        <v>131</v>
      </c>
      <c r="BM144" s="216" t="s">
        <v>749</v>
      </c>
    </row>
    <row r="145" s="2" customFormat="1" ht="16.5" customHeight="1">
      <c r="A145" s="39"/>
      <c r="B145" s="40"/>
      <c r="C145" s="251" t="s">
        <v>253</v>
      </c>
      <c r="D145" s="251" t="s">
        <v>169</v>
      </c>
      <c r="E145" s="252" t="s">
        <v>515</v>
      </c>
      <c r="F145" s="253" t="s">
        <v>516</v>
      </c>
      <c r="G145" s="254" t="s">
        <v>194</v>
      </c>
      <c r="H145" s="255">
        <v>2</v>
      </c>
      <c r="I145" s="256"/>
      <c r="J145" s="257">
        <f>ROUND(I145*H145,2)</f>
        <v>0</v>
      </c>
      <c r="K145" s="253" t="s">
        <v>19</v>
      </c>
      <c r="L145" s="258"/>
      <c r="M145" s="259" t="s">
        <v>19</v>
      </c>
      <c r="N145" s="260" t="s">
        <v>42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168</v>
      </c>
      <c r="AT145" s="216" t="s">
        <v>169</v>
      </c>
      <c r="AU145" s="216" t="s">
        <v>81</v>
      </c>
      <c r="AY145" s="18" t="s">
        <v>124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79</v>
      </c>
      <c r="BK145" s="217">
        <f>ROUND(I145*H145,2)</f>
        <v>0</v>
      </c>
      <c r="BL145" s="18" t="s">
        <v>131</v>
      </c>
      <c r="BM145" s="216" t="s">
        <v>750</v>
      </c>
    </row>
    <row r="146" s="2" customFormat="1" ht="44.25" customHeight="1">
      <c r="A146" s="39"/>
      <c r="B146" s="40"/>
      <c r="C146" s="205" t="s">
        <v>257</v>
      </c>
      <c r="D146" s="205" t="s">
        <v>126</v>
      </c>
      <c r="E146" s="206" t="s">
        <v>389</v>
      </c>
      <c r="F146" s="207" t="s">
        <v>390</v>
      </c>
      <c r="G146" s="208" t="s">
        <v>194</v>
      </c>
      <c r="H146" s="209">
        <v>13</v>
      </c>
      <c r="I146" s="210"/>
      <c r="J146" s="211">
        <f>ROUND(I146*H146,2)</f>
        <v>0</v>
      </c>
      <c r="K146" s="207" t="s">
        <v>130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131</v>
      </c>
      <c r="AT146" s="216" t="s">
        <v>126</v>
      </c>
      <c r="AU146" s="216" t="s">
        <v>81</v>
      </c>
      <c r="AY146" s="18" t="s">
        <v>124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131</v>
      </c>
      <c r="BM146" s="216" t="s">
        <v>751</v>
      </c>
    </row>
    <row r="147" s="2" customFormat="1" ht="16.5" customHeight="1">
      <c r="A147" s="39"/>
      <c r="B147" s="40"/>
      <c r="C147" s="251" t="s">
        <v>261</v>
      </c>
      <c r="D147" s="251" t="s">
        <v>169</v>
      </c>
      <c r="E147" s="252" t="s">
        <v>392</v>
      </c>
      <c r="F147" s="253" t="s">
        <v>393</v>
      </c>
      <c r="G147" s="254" t="s">
        <v>194</v>
      </c>
      <c r="H147" s="255">
        <v>8</v>
      </c>
      <c r="I147" s="256"/>
      <c r="J147" s="257">
        <f>ROUND(I147*H147,2)</f>
        <v>0</v>
      </c>
      <c r="K147" s="253" t="s">
        <v>130</v>
      </c>
      <c r="L147" s="258"/>
      <c r="M147" s="259" t="s">
        <v>19</v>
      </c>
      <c r="N147" s="260" t="s">
        <v>42</v>
      </c>
      <c r="O147" s="85"/>
      <c r="P147" s="214">
        <f>O147*H147</f>
        <v>0</v>
      </c>
      <c r="Q147" s="214">
        <v>0.00038999999999999999</v>
      </c>
      <c r="R147" s="214">
        <f>Q147*H147</f>
        <v>0.0031199999999999999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168</v>
      </c>
      <c r="AT147" s="216" t="s">
        <v>169</v>
      </c>
      <c r="AU147" s="216" t="s">
        <v>81</v>
      </c>
      <c r="AY147" s="18" t="s">
        <v>124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131</v>
      </c>
      <c r="BM147" s="216" t="s">
        <v>752</v>
      </c>
    </row>
    <row r="148" s="2" customFormat="1" ht="16.5" customHeight="1">
      <c r="A148" s="39"/>
      <c r="B148" s="40"/>
      <c r="C148" s="251" t="s">
        <v>265</v>
      </c>
      <c r="D148" s="251" t="s">
        <v>169</v>
      </c>
      <c r="E148" s="252" t="s">
        <v>398</v>
      </c>
      <c r="F148" s="253" t="s">
        <v>399</v>
      </c>
      <c r="G148" s="254" t="s">
        <v>194</v>
      </c>
      <c r="H148" s="255">
        <v>3</v>
      </c>
      <c r="I148" s="256"/>
      <c r="J148" s="257">
        <f>ROUND(I148*H148,2)</f>
        <v>0</v>
      </c>
      <c r="K148" s="253" t="s">
        <v>130</v>
      </c>
      <c r="L148" s="258"/>
      <c r="M148" s="259" t="s">
        <v>19</v>
      </c>
      <c r="N148" s="260" t="s">
        <v>42</v>
      </c>
      <c r="O148" s="85"/>
      <c r="P148" s="214">
        <f>O148*H148</f>
        <v>0</v>
      </c>
      <c r="Q148" s="214">
        <v>0.00072000000000000005</v>
      </c>
      <c r="R148" s="214">
        <f>Q148*H148</f>
        <v>0.00216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168</v>
      </c>
      <c r="AT148" s="216" t="s">
        <v>169</v>
      </c>
      <c r="AU148" s="216" t="s">
        <v>81</v>
      </c>
      <c r="AY148" s="18" t="s">
        <v>124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131</v>
      </c>
      <c r="BM148" s="216" t="s">
        <v>753</v>
      </c>
    </row>
    <row r="149" s="2" customFormat="1" ht="16.5" customHeight="1">
      <c r="A149" s="39"/>
      <c r="B149" s="40"/>
      <c r="C149" s="251" t="s">
        <v>269</v>
      </c>
      <c r="D149" s="251" t="s">
        <v>169</v>
      </c>
      <c r="E149" s="252" t="s">
        <v>754</v>
      </c>
      <c r="F149" s="253" t="s">
        <v>755</v>
      </c>
      <c r="G149" s="254" t="s">
        <v>194</v>
      </c>
      <c r="H149" s="255">
        <v>2</v>
      </c>
      <c r="I149" s="256"/>
      <c r="J149" s="257">
        <f>ROUND(I149*H149,2)</f>
        <v>0</v>
      </c>
      <c r="K149" s="253" t="s">
        <v>130</v>
      </c>
      <c r="L149" s="258"/>
      <c r="M149" s="259" t="s">
        <v>19</v>
      </c>
      <c r="N149" s="260" t="s">
        <v>42</v>
      </c>
      <c r="O149" s="85"/>
      <c r="P149" s="214">
        <f>O149*H149</f>
        <v>0</v>
      </c>
      <c r="Q149" s="214">
        <v>0.00084000000000000003</v>
      </c>
      <c r="R149" s="214">
        <f>Q149*H149</f>
        <v>0.0016800000000000001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168</v>
      </c>
      <c r="AT149" s="216" t="s">
        <v>169</v>
      </c>
      <c r="AU149" s="216" t="s">
        <v>81</v>
      </c>
      <c r="AY149" s="18" t="s">
        <v>124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79</v>
      </c>
      <c r="BK149" s="217">
        <f>ROUND(I149*H149,2)</f>
        <v>0</v>
      </c>
      <c r="BL149" s="18" t="s">
        <v>131</v>
      </c>
      <c r="BM149" s="216" t="s">
        <v>756</v>
      </c>
    </row>
    <row r="150" s="2" customFormat="1">
      <c r="A150" s="39"/>
      <c r="B150" s="40"/>
      <c r="C150" s="205" t="s">
        <v>401</v>
      </c>
      <c r="D150" s="205" t="s">
        <v>126</v>
      </c>
      <c r="E150" s="206" t="s">
        <v>242</v>
      </c>
      <c r="F150" s="207" t="s">
        <v>243</v>
      </c>
      <c r="G150" s="208" t="s">
        <v>194</v>
      </c>
      <c r="H150" s="209">
        <v>4</v>
      </c>
      <c r="I150" s="210"/>
      <c r="J150" s="211">
        <f>ROUND(I150*H150,2)</f>
        <v>0</v>
      </c>
      <c r="K150" s="207" t="s">
        <v>130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0.00072000000000000005</v>
      </c>
      <c r="R150" s="214">
        <f>Q150*H150</f>
        <v>0.0028800000000000002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131</v>
      </c>
      <c r="AT150" s="216" t="s">
        <v>126</v>
      </c>
      <c r="AU150" s="216" t="s">
        <v>81</v>
      </c>
      <c r="AY150" s="18" t="s">
        <v>124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131</v>
      </c>
      <c r="BM150" s="216" t="s">
        <v>757</v>
      </c>
    </row>
    <row r="151" s="2" customFormat="1">
      <c r="A151" s="39"/>
      <c r="B151" s="40"/>
      <c r="C151" s="251" t="s">
        <v>277</v>
      </c>
      <c r="D151" s="251" t="s">
        <v>169</v>
      </c>
      <c r="E151" s="252" t="s">
        <v>246</v>
      </c>
      <c r="F151" s="253" t="s">
        <v>247</v>
      </c>
      <c r="G151" s="254" t="s">
        <v>194</v>
      </c>
      <c r="H151" s="255">
        <v>4</v>
      </c>
      <c r="I151" s="256"/>
      <c r="J151" s="257">
        <f>ROUND(I151*H151,2)</f>
        <v>0</v>
      </c>
      <c r="K151" s="253" t="s">
        <v>130</v>
      </c>
      <c r="L151" s="258"/>
      <c r="M151" s="259" t="s">
        <v>19</v>
      </c>
      <c r="N151" s="260" t="s">
        <v>42</v>
      </c>
      <c r="O151" s="85"/>
      <c r="P151" s="214">
        <f>O151*H151</f>
        <v>0</v>
      </c>
      <c r="Q151" s="214">
        <v>0.0038</v>
      </c>
      <c r="R151" s="214">
        <f>Q151*H151</f>
        <v>0.0152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168</v>
      </c>
      <c r="AT151" s="216" t="s">
        <v>169</v>
      </c>
      <c r="AU151" s="216" t="s">
        <v>81</v>
      </c>
      <c r="AY151" s="18" t="s">
        <v>124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131</v>
      </c>
      <c r="BM151" s="216" t="s">
        <v>758</v>
      </c>
    </row>
    <row r="152" s="2" customFormat="1">
      <c r="A152" s="39"/>
      <c r="B152" s="40"/>
      <c r="C152" s="251" t="s">
        <v>281</v>
      </c>
      <c r="D152" s="251" t="s">
        <v>169</v>
      </c>
      <c r="E152" s="252" t="s">
        <v>250</v>
      </c>
      <c r="F152" s="253" t="s">
        <v>251</v>
      </c>
      <c r="G152" s="254" t="s">
        <v>194</v>
      </c>
      <c r="H152" s="255">
        <v>4</v>
      </c>
      <c r="I152" s="256"/>
      <c r="J152" s="257">
        <f>ROUND(I152*H152,2)</f>
        <v>0</v>
      </c>
      <c r="K152" s="253" t="s">
        <v>130</v>
      </c>
      <c r="L152" s="258"/>
      <c r="M152" s="259" t="s">
        <v>19</v>
      </c>
      <c r="N152" s="260" t="s">
        <v>42</v>
      </c>
      <c r="O152" s="85"/>
      <c r="P152" s="214">
        <f>O152*H152</f>
        <v>0</v>
      </c>
      <c r="Q152" s="214">
        <v>0.0035000000000000001</v>
      </c>
      <c r="R152" s="214">
        <f>Q152*H152</f>
        <v>0.014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168</v>
      </c>
      <c r="AT152" s="216" t="s">
        <v>169</v>
      </c>
      <c r="AU152" s="216" t="s">
        <v>81</v>
      </c>
      <c r="AY152" s="18" t="s">
        <v>124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79</v>
      </c>
      <c r="BK152" s="217">
        <f>ROUND(I152*H152,2)</f>
        <v>0</v>
      </c>
      <c r="BL152" s="18" t="s">
        <v>131</v>
      </c>
      <c r="BM152" s="216" t="s">
        <v>759</v>
      </c>
    </row>
    <row r="153" s="2" customFormat="1">
      <c r="A153" s="39"/>
      <c r="B153" s="40"/>
      <c r="C153" s="205" t="s">
        <v>285</v>
      </c>
      <c r="D153" s="205" t="s">
        <v>126</v>
      </c>
      <c r="E153" s="206" t="s">
        <v>405</v>
      </c>
      <c r="F153" s="207" t="s">
        <v>406</v>
      </c>
      <c r="G153" s="208" t="s">
        <v>194</v>
      </c>
      <c r="H153" s="209">
        <v>4</v>
      </c>
      <c r="I153" s="210"/>
      <c r="J153" s="211">
        <f>ROUND(I153*H153,2)</f>
        <v>0</v>
      </c>
      <c r="K153" s="207" t="s">
        <v>130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0.0016199999999999999</v>
      </c>
      <c r="R153" s="214">
        <f>Q153*H153</f>
        <v>0.0064799999999999996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131</v>
      </c>
      <c r="AT153" s="216" t="s">
        <v>126</v>
      </c>
      <c r="AU153" s="216" t="s">
        <v>81</v>
      </c>
      <c r="AY153" s="18" t="s">
        <v>124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131</v>
      </c>
      <c r="BM153" s="216" t="s">
        <v>760</v>
      </c>
    </row>
    <row r="154" s="2" customFormat="1">
      <c r="A154" s="39"/>
      <c r="B154" s="40"/>
      <c r="C154" s="251" t="s">
        <v>293</v>
      </c>
      <c r="D154" s="251" t="s">
        <v>169</v>
      </c>
      <c r="E154" s="252" t="s">
        <v>408</v>
      </c>
      <c r="F154" s="253" t="s">
        <v>409</v>
      </c>
      <c r="G154" s="254" t="s">
        <v>194</v>
      </c>
      <c r="H154" s="255">
        <v>4</v>
      </c>
      <c r="I154" s="256"/>
      <c r="J154" s="257">
        <f>ROUND(I154*H154,2)</f>
        <v>0</v>
      </c>
      <c r="K154" s="253" t="s">
        <v>130</v>
      </c>
      <c r="L154" s="258"/>
      <c r="M154" s="259" t="s">
        <v>19</v>
      </c>
      <c r="N154" s="260" t="s">
        <v>42</v>
      </c>
      <c r="O154" s="85"/>
      <c r="P154" s="214">
        <f>O154*H154</f>
        <v>0</v>
      </c>
      <c r="Q154" s="214">
        <v>0.017999999999999999</v>
      </c>
      <c r="R154" s="214">
        <f>Q154*H154</f>
        <v>0.071999999999999995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168</v>
      </c>
      <c r="AT154" s="216" t="s">
        <v>169</v>
      </c>
      <c r="AU154" s="216" t="s">
        <v>81</v>
      </c>
      <c r="AY154" s="18" t="s">
        <v>124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131</v>
      </c>
      <c r="BM154" s="216" t="s">
        <v>761</v>
      </c>
    </row>
    <row r="155" s="2" customFormat="1" ht="21.75" customHeight="1">
      <c r="A155" s="39"/>
      <c r="B155" s="40"/>
      <c r="C155" s="251" t="s">
        <v>297</v>
      </c>
      <c r="D155" s="251" t="s">
        <v>169</v>
      </c>
      <c r="E155" s="252" t="s">
        <v>262</v>
      </c>
      <c r="F155" s="253" t="s">
        <v>263</v>
      </c>
      <c r="G155" s="254" t="s">
        <v>194</v>
      </c>
      <c r="H155" s="255">
        <v>3</v>
      </c>
      <c r="I155" s="256"/>
      <c r="J155" s="257">
        <f>ROUND(I155*H155,2)</f>
        <v>0</v>
      </c>
      <c r="K155" s="253" t="s">
        <v>130</v>
      </c>
      <c r="L155" s="258"/>
      <c r="M155" s="259" t="s">
        <v>19</v>
      </c>
      <c r="N155" s="260" t="s">
        <v>42</v>
      </c>
      <c r="O155" s="85"/>
      <c r="P155" s="214">
        <f>O155*H155</f>
        <v>0</v>
      </c>
      <c r="Q155" s="214">
        <v>0.0035000000000000001</v>
      </c>
      <c r="R155" s="214">
        <f>Q155*H155</f>
        <v>0.010500000000000001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168</v>
      </c>
      <c r="AT155" s="216" t="s">
        <v>169</v>
      </c>
      <c r="AU155" s="216" t="s">
        <v>81</v>
      </c>
      <c r="AY155" s="18" t="s">
        <v>124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79</v>
      </c>
      <c r="BK155" s="217">
        <f>ROUND(I155*H155,2)</f>
        <v>0</v>
      </c>
      <c r="BL155" s="18" t="s">
        <v>131</v>
      </c>
      <c r="BM155" s="216" t="s">
        <v>762</v>
      </c>
    </row>
    <row r="156" s="2" customFormat="1" ht="16.5" customHeight="1">
      <c r="A156" s="39"/>
      <c r="B156" s="40"/>
      <c r="C156" s="251" t="s">
        <v>301</v>
      </c>
      <c r="D156" s="251" t="s">
        <v>169</v>
      </c>
      <c r="E156" s="252" t="s">
        <v>763</v>
      </c>
      <c r="F156" s="253" t="s">
        <v>764</v>
      </c>
      <c r="G156" s="254" t="s">
        <v>194</v>
      </c>
      <c r="H156" s="255">
        <v>1</v>
      </c>
      <c r="I156" s="256"/>
      <c r="J156" s="257">
        <f>ROUND(I156*H156,2)</f>
        <v>0</v>
      </c>
      <c r="K156" s="253" t="s">
        <v>130</v>
      </c>
      <c r="L156" s="258"/>
      <c r="M156" s="259" t="s">
        <v>19</v>
      </c>
      <c r="N156" s="260" t="s">
        <v>42</v>
      </c>
      <c r="O156" s="85"/>
      <c r="P156" s="214">
        <f>O156*H156</f>
        <v>0</v>
      </c>
      <c r="Q156" s="214">
        <v>0.00044999999999999999</v>
      </c>
      <c r="R156" s="214">
        <f>Q156*H156</f>
        <v>0.00044999999999999999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168</v>
      </c>
      <c r="AT156" s="216" t="s">
        <v>169</v>
      </c>
      <c r="AU156" s="216" t="s">
        <v>81</v>
      </c>
      <c r="AY156" s="18" t="s">
        <v>124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131</v>
      </c>
      <c r="BM156" s="216" t="s">
        <v>765</v>
      </c>
    </row>
    <row r="157" s="2" customFormat="1">
      <c r="A157" s="39"/>
      <c r="B157" s="40"/>
      <c r="C157" s="205" t="s">
        <v>321</v>
      </c>
      <c r="D157" s="205" t="s">
        <v>126</v>
      </c>
      <c r="E157" s="206" t="s">
        <v>412</v>
      </c>
      <c r="F157" s="207" t="s">
        <v>413</v>
      </c>
      <c r="G157" s="208" t="s">
        <v>194</v>
      </c>
      <c r="H157" s="209">
        <v>3</v>
      </c>
      <c r="I157" s="210"/>
      <c r="J157" s="211">
        <f>ROUND(I157*H157,2)</f>
        <v>0</v>
      </c>
      <c r="K157" s="207" t="s">
        <v>130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0.00036000000000000002</v>
      </c>
      <c r="R157" s="214">
        <f>Q157*H157</f>
        <v>0.00108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131</v>
      </c>
      <c r="AT157" s="216" t="s">
        <v>126</v>
      </c>
      <c r="AU157" s="216" t="s">
        <v>81</v>
      </c>
      <c r="AY157" s="18" t="s">
        <v>124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131</v>
      </c>
      <c r="BM157" s="216" t="s">
        <v>766</v>
      </c>
    </row>
    <row r="158" s="2" customFormat="1">
      <c r="A158" s="39"/>
      <c r="B158" s="40"/>
      <c r="C158" s="251" t="s">
        <v>273</v>
      </c>
      <c r="D158" s="251" t="s">
        <v>169</v>
      </c>
      <c r="E158" s="252" t="s">
        <v>415</v>
      </c>
      <c r="F158" s="253" t="s">
        <v>416</v>
      </c>
      <c r="G158" s="254" t="s">
        <v>194</v>
      </c>
      <c r="H158" s="255">
        <v>3</v>
      </c>
      <c r="I158" s="256"/>
      <c r="J158" s="257">
        <f>ROUND(I158*H158,2)</f>
        <v>0</v>
      </c>
      <c r="K158" s="253" t="s">
        <v>130</v>
      </c>
      <c r="L158" s="258"/>
      <c r="M158" s="259" t="s">
        <v>19</v>
      </c>
      <c r="N158" s="260" t="s">
        <v>42</v>
      </c>
      <c r="O158" s="85"/>
      <c r="P158" s="214">
        <f>O158*H158</f>
        <v>0</v>
      </c>
      <c r="Q158" s="214">
        <v>0.042500000000000003</v>
      </c>
      <c r="R158" s="214">
        <f>Q158*H158</f>
        <v>0.1275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168</v>
      </c>
      <c r="AT158" s="216" t="s">
        <v>169</v>
      </c>
      <c r="AU158" s="216" t="s">
        <v>81</v>
      </c>
      <c r="AY158" s="18" t="s">
        <v>124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131</v>
      </c>
      <c r="BM158" s="216" t="s">
        <v>767</v>
      </c>
    </row>
    <row r="159" s="2" customFormat="1" ht="44.25" customHeight="1">
      <c r="A159" s="39"/>
      <c r="B159" s="40"/>
      <c r="C159" s="205" t="s">
        <v>289</v>
      </c>
      <c r="D159" s="205" t="s">
        <v>126</v>
      </c>
      <c r="E159" s="206" t="s">
        <v>274</v>
      </c>
      <c r="F159" s="207" t="s">
        <v>275</v>
      </c>
      <c r="G159" s="208" t="s">
        <v>194</v>
      </c>
      <c r="H159" s="209">
        <v>4</v>
      </c>
      <c r="I159" s="210"/>
      <c r="J159" s="211">
        <f>ROUND(I159*H159,2)</f>
        <v>0</v>
      </c>
      <c r="K159" s="207" t="s">
        <v>130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131</v>
      </c>
      <c r="AT159" s="216" t="s">
        <v>126</v>
      </c>
      <c r="AU159" s="216" t="s">
        <v>81</v>
      </c>
      <c r="AY159" s="18" t="s">
        <v>124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131</v>
      </c>
      <c r="BM159" s="216" t="s">
        <v>768</v>
      </c>
    </row>
    <row r="160" s="2" customFormat="1">
      <c r="A160" s="39"/>
      <c r="B160" s="40"/>
      <c r="C160" s="251" t="s">
        <v>311</v>
      </c>
      <c r="D160" s="251" t="s">
        <v>169</v>
      </c>
      <c r="E160" s="252" t="s">
        <v>278</v>
      </c>
      <c r="F160" s="253" t="s">
        <v>279</v>
      </c>
      <c r="G160" s="254" t="s">
        <v>194</v>
      </c>
      <c r="H160" s="255">
        <v>4</v>
      </c>
      <c r="I160" s="256"/>
      <c r="J160" s="257">
        <f>ROUND(I160*H160,2)</f>
        <v>0</v>
      </c>
      <c r="K160" s="253" t="s">
        <v>130</v>
      </c>
      <c r="L160" s="258"/>
      <c r="M160" s="259" t="s">
        <v>19</v>
      </c>
      <c r="N160" s="260" t="s">
        <v>42</v>
      </c>
      <c r="O160" s="85"/>
      <c r="P160" s="214">
        <f>O160*H160</f>
        <v>0</v>
      </c>
      <c r="Q160" s="214">
        <v>0.0027000000000000001</v>
      </c>
      <c r="R160" s="214">
        <f>Q160*H160</f>
        <v>0.010800000000000001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168</v>
      </c>
      <c r="AT160" s="216" t="s">
        <v>169</v>
      </c>
      <c r="AU160" s="216" t="s">
        <v>81</v>
      </c>
      <c r="AY160" s="18" t="s">
        <v>124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79</v>
      </c>
      <c r="BK160" s="217">
        <f>ROUND(I160*H160,2)</f>
        <v>0</v>
      </c>
      <c r="BL160" s="18" t="s">
        <v>131</v>
      </c>
      <c r="BM160" s="216" t="s">
        <v>769</v>
      </c>
    </row>
    <row r="161" s="2" customFormat="1" ht="44.25" customHeight="1">
      <c r="A161" s="39"/>
      <c r="B161" s="40"/>
      <c r="C161" s="205" t="s">
        <v>305</v>
      </c>
      <c r="D161" s="205" t="s">
        <v>126</v>
      </c>
      <c r="E161" s="206" t="s">
        <v>770</v>
      </c>
      <c r="F161" s="207" t="s">
        <v>771</v>
      </c>
      <c r="G161" s="208" t="s">
        <v>194</v>
      </c>
      <c r="H161" s="209">
        <v>1</v>
      </c>
      <c r="I161" s="210"/>
      <c r="J161" s="211">
        <f>ROUND(I161*H161,2)</f>
        <v>0</v>
      </c>
      <c r="K161" s="207" t="s">
        <v>130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131</v>
      </c>
      <c r="AT161" s="216" t="s">
        <v>126</v>
      </c>
      <c r="AU161" s="216" t="s">
        <v>81</v>
      </c>
      <c r="AY161" s="18" t="s">
        <v>124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131</v>
      </c>
      <c r="BM161" s="216" t="s">
        <v>772</v>
      </c>
    </row>
    <row r="162" s="2" customFormat="1">
      <c r="A162" s="39"/>
      <c r="B162" s="40"/>
      <c r="C162" s="251" t="s">
        <v>315</v>
      </c>
      <c r="D162" s="251" t="s">
        <v>169</v>
      </c>
      <c r="E162" s="252" t="s">
        <v>773</v>
      </c>
      <c r="F162" s="253" t="s">
        <v>774</v>
      </c>
      <c r="G162" s="254" t="s">
        <v>194</v>
      </c>
      <c r="H162" s="255">
        <v>1</v>
      </c>
      <c r="I162" s="256"/>
      <c r="J162" s="257">
        <f>ROUND(I162*H162,2)</f>
        <v>0</v>
      </c>
      <c r="K162" s="253" t="s">
        <v>130</v>
      </c>
      <c r="L162" s="258"/>
      <c r="M162" s="259" t="s">
        <v>19</v>
      </c>
      <c r="N162" s="260" t="s">
        <v>42</v>
      </c>
      <c r="O162" s="85"/>
      <c r="P162" s="214">
        <f>O162*H162</f>
        <v>0</v>
      </c>
      <c r="Q162" s="214">
        <v>0.089999999999999997</v>
      </c>
      <c r="R162" s="214">
        <f>Q162*H162</f>
        <v>0.089999999999999997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168</v>
      </c>
      <c r="AT162" s="216" t="s">
        <v>169</v>
      </c>
      <c r="AU162" s="216" t="s">
        <v>81</v>
      </c>
      <c r="AY162" s="18" t="s">
        <v>124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79</v>
      </c>
      <c r="BK162" s="217">
        <f>ROUND(I162*H162,2)</f>
        <v>0</v>
      </c>
      <c r="BL162" s="18" t="s">
        <v>131</v>
      </c>
      <c r="BM162" s="216" t="s">
        <v>775</v>
      </c>
    </row>
    <row r="163" s="2" customFormat="1">
      <c r="A163" s="39"/>
      <c r="B163" s="40"/>
      <c r="C163" s="205" t="s">
        <v>428</v>
      </c>
      <c r="D163" s="205" t="s">
        <v>126</v>
      </c>
      <c r="E163" s="206" t="s">
        <v>282</v>
      </c>
      <c r="F163" s="207" t="s">
        <v>283</v>
      </c>
      <c r="G163" s="208" t="s">
        <v>206</v>
      </c>
      <c r="H163" s="209">
        <v>40.5</v>
      </c>
      <c r="I163" s="210"/>
      <c r="J163" s="211">
        <f>ROUND(I163*H163,2)</f>
        <v>0</v>
      </c>
      <c r="K163" s="207" t="s">
        <v>130</v>
      </c>
      <c r="L163" s="45"/>
      <c r="M163" s="212" t="s">
        <v>19</v>
      </c>
      <c r="N163" s="213" t="s">
        <v>42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131</v>
      </c>
      <c r="AT163" s="216" t="s">
        <v>126</v>
      </c>
      <c r="AU163" s="216" t="s">
        <v>81</v>
      </c>
      <c r="AY163" s="18" t="s">
        <v>124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79</v>
      </c>
      <c r="BK163" s="217">
        <f>ROUND(I163*H163,2)</f>
        <v>0</v>
      </c>
      <c r="BL163" s="18" t="s">
        <v>131</v>
      </c>
      <c r="BM163" s="216" t="s">
        <v>776</v>
      </c>
    </row>
    <row r="164" s="2" customFormat="1" ht="16.5" customHeight="1">
      <c r="A164" s="39"/>
      <c r="B164" s="40"/>
      <c r="C164" s="205" t="s">
        <v>432</v>
      </c>
      <c r="D164" s="205" t="s">
        <v>126</v>
      </c>
      <c r="E164" s="206" t="s">
        <v>286</v>
      </c>
      <c r="F164" s="207" t="s">
        <v>287</v>
      </c>
      <c r="G164" s="208" t="s">
        <v>206</v>
      </c>
      <c r="H164" s="209">
        <v>380.11000000000001</v>
      </c>
      <c r="I164" s="210"/>
      <c r="J164" s="211">
        <f>ROUND(I164*H164,2)</f>
        <v>0</v>
      </c>
      <c r="K164" s="207" t="s">
        <v>130</v>
      </c>
      <c r="L164" s="45"/>
      <c r="M164" s="212" t="s">
        <v>19</v>
      </c>
      <c r="N164" s="213" t="s">
        <v>42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131</v>
      </c>
      <c r="AT164" s="216" t="s">
        <v>126</v>
      </c>
      <c r="AU164" s="216" t="s">
        <v>81</v>
      </c>
      <c r="AY164" s="18" t="s">
        <v>124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131</v>
      </c>
      <c r="BM164" s="216" t="s">
        <v>777</v>
      </c>
    </row>
    <row r="165" s="14" customFormat="1">
      <c r="A165" s="14"/>
      <c r="B165" s="229"/>
      <c r="C165" s="230"/>
      <c r="D165" s="220" t="s">
        <v>133</v>
      </c>
      <c r="E165" s="231" t="s">
        <v>19</v>
      </c>
      <c r="F165" s="232" t="s">
        <v>778</v>
      </c>
      <c r="G165" s="230"/>
      <c r="H165" s="233">
        <v>380.11000000000001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9" t="s">
        <v>133</v>
      </c>
      <c r="AU165" s="239" t="s">
        <v>81</v>
      </c>
      <c r="AV165" s="14" t="s">
        <v>81</v>
      </c>
      <c r="AW165" s="14" t="s">
        <v>33</v>
      </c>
      <c r="AX165" s="14" t="s">
        <v>79</v>
      </c>
      <c r="AY165" s="239" t="s">
        <v>124</v>
      </c>
    </row>
    <row r="166" s="2" customFormat="1">
      <c r="A166" s="39"/>
      <c r="B166" s="40"/>
      <c r="C166" s="205" t="s">
        <v>436</v>
      </c>
      <c r="D166" s="205" t="s">
        <v>126</v>
      </c>
      <c r="E166" s="206" t="s">
        <v>423</v>
      </c>
      <c r="F166" s="207" t="s">
        <v>424</v>
      </c>
      <c r="G166" s="208" t="s">
        <v>206</v>
      </c>
      <c r="H166" s="209">
        <v>339.61000000000001</v>
      </c>
      <c r="I166" s="210"/>
      <c r="J166" s="211">
        <f>ROUND(I166*H166,2)</f>
        <v>0</v>
      </c>
      <c r="K166" s="207" t="s">
        <v>130</v>
      </c>
      <c r="L166" s="45"/>
      <c r="M166" s="212" t="s">
        <v>19</v>
      </c>
      <c r="N166" s="213" t="s">
        <v>42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131</v>
      </c>
      <c r="AT166" s="216" t="s">
        <v>126</v>
      </c>
      <c r="AU166" s="216" t="s">
        <v>81</v>
      </c>
      <c r="AY166" s="18" t="s">
        <v>124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79</v>
      </c>
      <c r="BK166" s="217">
        <f>ROUND(I166*H166,2)</f>
        <v>0</v>
      </c>
      <c r="BL166" s="18" t="s">
        <v>131</v>
      </c>
      <c r="BM166" s="216" t="s">
        <v>779</v>
      </c>
    </row>
    <row r="167" s="2" customFormat="1">
      <c r="A167" s="39"/>
      <c r="B167" s="40"/>
      <c r="C167" s="205" t="s">
        <v>440</v>
      </c>
      <c r="D167" s="205" t="s">
        <v>126</v>
      </c>
      <c r="E167" s="206" t="s">
        <v>290</v>
      </c>
      <c r="F167" s="207" t="s">
        <v>291</v>
      </c>
      <c r="G167" s="208" t="s">
        <v>194</v>
      </c>
      <c r="H167" s="209">
        <v>2</v>
      </c>
      <c r="I167" s="210"/>
      <c r="J167" s="211">
        <f>ROUND(I167*H167,2)</f>
        <v>0</v>
      </c>
      <c r="K167" s="207" t="s">
        <v>130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0.45937</v>
      </c>
      <c r="R167" s="214">
        <f>Q167*H167</f>
        <v>0.91874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131</v>
      </c>
      <c r="AT167" s="216" t="s">
        <v>126</v>
      </c>
      <c r="AU167" s="216" t="s">
        <v>81</v>
      </c>
      <c r="AY167" s="18" t="s">
        <v>124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131</v>
      </c>
      <c r="BM167" s="216" t="s">
        <v>780</v>
      </c>
    </row>
    <row r="168" s="2" customFormat="1" ht="16.5" customHeight="1">
      <c r="A168" s="39"/>
      <c r="B168" s="40"/>
      <c r="C168" s="205" t="s">
        <v>442</v>
      </c>
      <c r="D168" s="205" t="s">
        <v>126</v>
      </c>
      <c r="E168" s="206" t="s">
        <v>429</v>
      </c>
      <c r="F168" s="207" t="s">
        <v>430</v>
      </c>
      <c r="G168" s="208" t="s">
        <v>194</v>
      </c>
      <c r="H168" s="209">
        <v>3</v>
      </c>
      <c r="I168" s="210"/>
      <c r="J168" s="211">
        <f>ROUND(I168*H168,2)</f>
        <v>0</v>
      </c>
      <c r="K168" s="207" t="s">
        <v>130</v>
      </c>
      <c r="L168" s="45"/>
      <c r="M168" s="212" t="s">
        <v>19</v>
      </c>
      <c r="N168" s="213" t="s">
        <v>42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131</v>
      </c>
      <c r="AT168" s="216" t="s">
        <v>126</v>
      </c>
      <c r="AU168" s="216" t="s">
        <v>81</v>
      </c>
      <c r="AY168" s="18" t="s">
        <v>124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131</v>
      </c>
      <c r="BM168" s="216" t="s">
        <v>781</v>
      </c>
    </row>
    <row r="169" s="2" customFormat="1">
      <c r="A169" s="39"/>
      <c r="B169" s="40"/>
      <c r="C169" s="251" t="s">
        <v>444</v>
      </c>
      <c r="D169" s="251" t="s">
        <v>169</v>
      </c>
      <c r="E169" s="252" t="s">
        <v>433</v>
      </c>
      <c r="F169" s="253" t="s">
        <v>434</v>
      </c>
      <c r="G169" s="254" t="s">
        <v>194</v>
      </c>
      <c r="H169" s="255">
        <v>3</v>
      </c>
      <c r="I169" s="256"/>
      <c r="J169" s="257">
        <f>ROUND(I169*H169,2)</f>
        <v>0</v>
      </c>
      <c r="K169" s="253" t="s">
        <v>130</v>
      </c>
      <c r="L169" s="258"/>
      <c r="M169" s="259" t="s">
        <v>19</v>
      </c>
      <c r="N169" s="260" t="s">
        <v>42</v>
      </c>
      <c r="O169" s="85"/>
      <c r="P169" s="214">
        <f>O169*H169</f>
        <v>0</v>
      </c>
      <c r="Q169" s="214">
        <v>0.014</v>
      </c>
      <c r="R169" s="214">
        <f>Q169*H169</f>
        <v>0.042000000000000003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168</v>
      </c>
      <c r="AT169" s="216" t="s">
        <v>169</v>
      </c>
      <c r="AU169" s="216" t="s">
        <v>81</v>
      </c>
      <c r="AY169" s="18" t="s">
        <v>124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79</v>
      </c>
      <c r="BK169" s="217">
        <f>ROUND(I169*H169,2)</f>
        <v>0</v>
      </c>
      <c r="BL169" s="18" t="s">
        <v>131</v>
      </c>
      <c r="BM169" s="216" t="s">
        <v>782</v>
      </c>
    </row>
    <row r="170" s="2" customFormat="1">
      <c r="A170" s="39"/>
      <c r="B170" s="40"/>
      <c r="C170" s="251" t="s">
        <v>454</v>
      </c>
      <c r="D170" s="251" t="s">
        <v>169</v>
      </c>
      <c r="E170" s="252" t="s">
        <v>437</v>
      </c>
      <c r="F170" s="253" t="s">
        <v>438</v>
      </c>
      <c r="G170" s="254" t="s">
        <v>194</v>
      </c>
      <c r="H170" s="255">
        <v>3</v>
      </c>
      <c r="I170" s="256"/>
      <c r="J170" s="257">
        <f>ROUND(I170*H170,2)</f>
        <v>0</v>
      </c>
      <c r="K170" s="253" t="s">
        <v>130</v>
      </c>
      <c r="L170" s="258"/>
      <c r="M170" s="259" t="s">
        <v>19</v>
      </c>
      <c r="N170" s="260" t="s">
        <v>42</v>
      </c>
      <c r="O170" s="85"/>
      <c r="P170" s="214">
        <f>O170*H170</f>
        <v>0</v>
      </c>
      <c r="Q170" s="214">
        <v>0.0019</v>
      </c>
      <c r="R170" s="214">
        <f>Q170*H170</f>
        <v>0.0057000000000000002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168</v>
      </c>
      <c r="AT170" s="216" t="s">
        <v>169</v>
      </c>
      <c r="AU170" s="216" t="s">
        <v>81</v>
      </c>
      <c r="AY170" s="18" t="s">
        <v>124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131</v>
      </c>
      <c r="BM170" s="216" t="s">
        <v>783</v>
      </c>
    </row>
    <row r="171" s="2" customFormat="1" ht="16.5" customHeight="1">
      <c r="A171" s="39"/>
      <c r="B171" s="40"/>
      <c r="C171" s="205" t="s">
        <v>450</v>
      </c>
      <c r="D171" s="205" t="s">
        <v>126</v>
      </c>
      <c r="E171" s="206" t="s">
        <v>294</v>
      </c>
      <c r="F171" s="207" t="s">
        <v>295</v>
      </c>
      <c r="G171" s="208" t="s">
        <v>194</v>
      </c>
      <c r="H171" s="209">
        <v>8</v>
      </c>
      <c r="I171" s="210"/>
      <c r="J171" s="211">
        <f>ROUND(I171*H171,2)</f>
        <v>0</v>
      </c>
      <c r="K171" s="207" t="s">
        <v>130</v>
      </c>
      <c r="L171" s="45"/>
      <c r="M171" s="212" t="s">
        <v>19</v>
      </c>
      <c r="N171" s="213" t="s">
        <v>42</v>
      </c>
      <c r="O171" s="85"/>
      <c r="P171" s="214">
        <f>O171*H171</f>
        <v>0</v>
      </c>
      <c r="Q171" s="214">
        <v>0.12303</v>
      </c>
      <c r="R171" s="214">
        <f>Q171*H171</f>
        <v>0.98424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131</v>
      </c>
      <c r="AT171" s="216" t="s">
        <v>126</v>
      </c>
      <c r="AU171" s="216" t="s">
        <v>81</v>
      </c>
      <c r="AY171" s="18" t="s">
        <v>124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131</v>
      </c>
      <c r="BM171" s="216" t="s">
        <v>784</v>
      </c>
    </row>
    <row r="172" s="2" customFormat="1">
      <c r="A172" s="39"/>
      <c r="B172" s="40"/>
      <c r="C172" s="251" t="s">
        <v>452</v>
      </c>
      <c r="D172" s="251" t="s">
        <v>169</v>
      </c>
      <c r="E172" s="252" t="s">
        <v>298</v>
      </c>
      <c r="F172" s="253" t="s">
        <v>299</v>
      </c>
      <c r="G172" s="254" t="s">
        <v>194</v>
      </c>
      <c r="H172" s="255">
        <v>8</v>
      </c>
      <c r="I172" s="256"/>
      <c r="J172" s="257">
        <f>ROUND(I172*H172,2)</f>
        <v>0</v>
      </c>
      <c r="K172" s="253" t="s">
        <v>130</v>
      </c>
      <c r="L172" s="258"/>
      <c r="M172" s="259" t="s">
        <v>19</v>
      </c>
      <c r="N172" s="260" t="s">
        <v>42</v>
      </c>
      <c r="O172" s="85"/>
      <c r="P172" s="214">
        <f>O172*H172</f>
        <v>0</v>
      </c>
      <c r="Q172" s="214">
        <v>0.013299999999999999</v>
      </c>
      <c r="R172" s="214">
        <f>Q172*H172</f>
        <v>0.1064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168</v>
      </c>
      <c r="AT172" s="216" t="s">
        <v>169</v>
      </c>
      <c r="AU172" s="216" t="s">
        <v>81</v>
      </c>
      <c r="AY172" s="18" t="s">
        <v>124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79</v>
      </c>
      <c r="BK172" s="217">
        <f>ROUND(I172*H172,2)</f>
        <v>0</v>
      </c>
      <c r="BL172" s="18" t="s">
        <v>131</v>
      </c>
      <c r="BM172" s="216" t="s">
        <v>785</v>
      </c>
    </row>
    <row r="173" s="2" customFormat="1">
      <c r="A173" s="39"/>
      <c r="B173" s="40"/>
      <c r="C173" s="251" t="s">
        <v>446</v>
      </c>
      <c r="D173" s="251" t="s">
        <v>169</v>
      </c>
      <c r="E173" s="252" t="s">
        <v>302</v>
      </c>
      <c r="F173" s="253" t="s">
        <v>303</v>
      </c>
      <c r="G173" s="254" t="s">
        <v>194</v>
      </c>
      <c r="H173" s="255">
        <v>8</v>
      </c>
      <c r="I173" s="256"/>
      <c r="J173" s="257">
        <f>ROUND(I173*H173,2)</f>
        <v>0</v>
      </c>
      <c r="K173" s="253" t="s">
        <v>130</v>
      </c>
      <c r="L173" s="258"/>
      <c r="M173" s="259" t="s">
        <v>19</v>
      </c>
      <c r="N173" s="260" t="s">
        <v>42</v>
      </c>
      <c r="O173" s="85"/>
      <c r="P173" s="214">
        <f>O173*H173</f>
        <v>0</v>
      </c>
      <c r="Q173" s="214">
        <v>0.00089999999999999998</v>
      </c>
      <c r="R173" s="214">
        <f>Q173*H173</f>
        <v>0.0071999999999999998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168</v>
      </c>
      <c r="AT173" s="216" t="s">
        <v>169</v>
      </c>
      <c r="AU173" s="216" t="s">
        <v>81</v>
      </c>
      <c r="AY173" s="18" t="s">
        <v>124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131</v>
      </c>
      <c r="BM173" s="216" t="s">
        <v>786</v>
      </c>
    </row>
    <row r="174" s="2" customFormat="1" ht="33" customHeight="1">
      <c r="A174" s="39"/>
      <c r="B174" s="40"/>
      <c r="C174" s="205" t="s">
        <v>426</v>
      </c>
      <c r="D174" s="205" t="s">
        <v>126</v>
      </c>
      <c r="E174" s="206" t="s">
        <v>306</v>
      </c>
      <c r="F174" s="207" t="s">
        <v>307</v>
      </c>
      <c r="G174" s="208" t="s">
        <v>194</v>
      </c>
      <c r="H174" s="209">
        <v>11</v>
      </c>
      <c r="I174" s="210"/>
      <c r="J174" s="211">
        <f>ROUND(I174*H174,2)</f>
        <v>0</v>
      </c>
      <c r="K174" s="207" t="s">
        <v>130</v>
      </c>
      <c r="L174" s="45"/>
      <c r="M174" s="212" t="s">
        <v>19</v>
      </c>
      <c r="N174" s="213" t="s">
        <v>42</v>
      </c>
      <c r="O174" s="85"/>
      <c r="P174" s="214">
        <f>O174*H174</f>
        <v>0</v>
      </c>
      <c r="Q174" s="214">
        <v>0.00016000000000000001</v>
      </c>
      <c r="R174" s="214">
        <f>Q174*H174</f>
        <v>0.0017600000000000001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131</v>
      </c>
      <c r="AT174" s="216" t="s">
        <v>126</v>
      </c>
      <c r="AU174" s="216" t="s">
        <v>81</v>
      </c>
      <c r="AY174" s="18" t="s">
        <v>124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79</v>
      </c>
      <c r="BK174" s="217">
        <f>ROUND(I174*H174,2)</f>
        <v>0</v>
      </c>
      <c r="BL174" s="18" t="s">
        <v>131</v>
      </c>
      <c r="BM174" s="216" t="s">
        <v>787</v>
      </c>
    </row>
    <row r="175" s="13" customFormat="1">
      <c r="A175" s="13"/>
      <c r="B175" s="218"/>
      <c r="C175" s="219"/>
      <c r="D175" s="220" t="s">
        <v>133</v>
      </c>
      <c r="E175" s="221" t="s">
        <v>19</v>
      </c>
      <c r="F175" s="222" t="s">
        <v>448</v>
      </c>
      <c r="G175" s="219"/>
      <c r="H175" s="221" t="s">
        <v>19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8" t="s">
        <v>133</v>
      </c>
      <c r="AU175" s="228" t="s">
        <v>81</v>
      </c>
      <c r="AV175" s="13" t="s">
        <v>79</v>
      </c>
      <c r="AW175" s="13" t="s">
        <v>33</v>
      </c>
      <c r="AX175" s="13" t="s">
        <v>71</v>
      </c>
      <c r="AY175" s="228" t="s">
        <v>124</v>
      </c>
    </row>
    <row r="176" s="14" customFormat="1">
      <c r="A176" s="14"/>
      <c r="B176" s="229"/>
      <c r="C176" s="230"/>
      <c r="D176" s="220" t="s">
        <v>133</v>
      </c>
      <c r="E176" s="231" t="s">
        <v>19</v>
      </c>
      <c r="F176" s="232" t="s">
        <v>788</v>
      </c>
      <c r="G176" s="230"/>
      <c r="H176" s="233">
        <v>11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39" t="s">
        <v>133</v>
      </c>
      <c r="AU176" s="239" t="s">
        <v>81</v>
      </c>
      <c r="AV176" s="14" t="s">
        <v>81</v>
      </c>
      <c r="AW176" s="14" t="s">
        <v>33</v>
      </c>
      <c r="AX176" s="14" t="s">
        <v>79</v>
      </c>
      <c r="AY176" s="239" t="s">
        <v>124</v>
      </c>
    </row>
    <row r="177" s="2" customFormat="1" ht="16.5" customHeight="1">
      <c r="A177" s="39"/>
      <c r="B177" s="40"/>
      <c r="C177" s="205" t="s">
        <v>550</v>
      </c>
      <c r="D177" s="205" t="s">
        <v>126</v>
      </c>
      <c r="E177" s="206" t="s">
        <v>312</v>
      </c>
      <c r="F177" s="207" t="s">
        <v>313</v>
      </c>
      <c r="G177" s="208" t="s">
        <v>206</v>
      </c>
      <c r="H177" s="209">
        <v>380.11000000000001</v>
      </c>
      <c r="I177" s="210"/>
      <c r="J177" s="211">
        <f>ROUND(I177*H177,2)</f>
        <v>0</v>
      </c>
      <c r="K177" s="207" t="s">
        <v>130</v>
      </c>
      <c r="L177" s="45"/>
      <c r="M177" s="212" t="s">
        <v>19</v>
      </c>
      <c r="N177" s="213" t="s">
        <v>42</v>
      </c>
      <c r="O177" s="85"/>
      <c r="P177" s="214">
        <f>O177*H177</f>
        <v>0</v>
      </c>
      <c r="Q177" s="214">
        <v>0.00019000000000000001</v>
      </c>
      <c r="R177" s="214">
        <f>Q177*H177</f>
        <v>0.072220900000000005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131</v>
      </c>
      <c r="AT177" s="216" t="s">
        <v>126</v>
      </c>
      <c r="AU177" s="216" t="s">
        <v>81</v>
      </c>
      <c r="AY177" s="18" t="s">
        <v>124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79</v>
      </c>
      <c r="BK177" s="217">
        <f>ROUND(I177*H177,2)</f>
        <v>0</v>
      </c>
      <c r="BL177" s="18" t="s">
        <v>131</v>
      </c>
      <c r="BM177" s="216" t="s">
        <v>789</v>
      </c>
    </row>
    <row r="178" s="2" customFormat="1" ht="21.75" customHeight="1">
      <c r="A178" s="39"/>
      <c r="B178" s="40"/>
      <c r="C178" s="205" t="s">
        <v>554</v>
      </c>
      <c r="D178" s="205" t="s">
        <v>126</v>
      </c>
      <c r="E178" s="206" t="s">
        <v>316</v>
      </c>
      <c r="F178" s="207" t="s">
        <v>317</v>
      </c>
      <c r="G178" s="208" t="s">
        <v>206</v>
      </c>
      <c r="H178" s="209">
        <v>380.11000000000001</v>
      </c>
      <c r="I178" s="210"/>
      <c r="J178" s="211">
        <f>ROUND(I178*H178,2)</f>
        <v>0</v>
      </c>
      <c r="K178" s="207" t="s">
        <v>130</v>
      </c>
      <c r="L178" s="45"/>
      <c r="M178" s="212" t="s">
        <v>19</v>
      </c>
      <c r="N178" s="213" t="s">
        <v>42</v>
      </c>
      <c r="O178" s="85"/>
      <c r="P178" s="214">
        <f>O178*H178</f>
        <v>0</v>
      </c>
      <c r="Q178" s="214">
        <v>6.9999999999999994E-05</v>
      </c>
      <c r="R178" s="214">
        <f>Q178*H178</f>
        <v>0.026607699999999998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131</v>
      </c>
      <c r="AT178" s="216" t="s">
        <v>126</v>
      </c>
      <c r="AU178" s="216" t="s">
        <v>81</v>
      </c>
      <c r="AY178" s="18" t="s">
        <v>124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79</v>
      </c>
      <c r="BK178" s="217">
        <f>ROUND(I178*H178,2)</f>
        <v>0</v>
      </c>
      <c r="BL178" s="18" t="s">
        <v>131</v>
      </c>
      <c r="BM178" s="216" t="s">
        <v>790</v>
      </c>
    </row>
    <row r="179" s="12" customFormat="1" ht="22.8" customHeight="1">
      <c r="A179" s="12"/>
      <c r="B179" s="189"/>
      <c r="C179" s="190"/>
      <c r="D179" s="191" t="s">
        <v>70</v>
      </c>
      <c r="E179" s="203" t="s">
        <v>174</v>
      </c>
      <c r="F179" s="203" t="s">
        <v>544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P180</f>
        <v>0</v>
      </c>
      <c r="Q179" s="197"/>
      <c r="R179" s="198">
        <f>R180</f>
        <v>0</v>
      </c>
      <c r="S179" s="197"/>
      <c r="T179" s="199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79</v>
      </c>
      <c r="AT179" s="201" t="s">
        <v>70</v>
      </c>
      <c r="AU179" s="201" t="s">
        <v>79</v>
      </c>
      <c r="AY179" s="200" t="s">
        <v>124</v>
      </c>
      <c r="BK179" s="202">
        <f>BK180</f>
        <v>0</v>
      </c>
    </row>
    <row r="180" s="2" customFormat="1">
      <c r="A180" s="39"/>
      <c r="B180" s="40"/>
      <c r="C180" s="205" t="s">
        <v>559</v>
      </c>
      <c r="D180" s="205" t="s">
        <v>126</v>
      </c>
      <c r="E180" s="206" t="s">
        <v>545</v>
      </c>
      <c r="F180" s="207" t="s">
        <v>546</v>
      </c>
      <c r="G180" s="208" t="s">
        <v>206</v>
      </c>
      <c r="H180" s="209">
        <v>5</v>
      </c>
      <c r="I180" s="210"/>
      <c r="J180" s="211">
        <f>ROUND(I180*H180,2)</f>
        <v>0</v>
      </c>
      <c r="K180" s="207" t="s">
        <v>130</v>
      </c>
      <c r="L180" s="45"/>
      <c r="M180" s="212" t="s">
        <v>19</v>
      </c>
      <c r="N180" s="213" t="s">
        <v>42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131</v>
      </c>
      <c r="AT180" s="216" t="s">
        <v>126</v>
      </c>
      <c r="AU180" s="216" t="s">
        <v>81</v>
      </c>
      <c r="AY180" s="18" t="s">
        <v>124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79</v>
      </c>
      <c r="BK180" s="217">
        <f>ROUND(I180*H180,2)</f>
        <v>0</v>
      </c>
      <c r="BL180" s="18" t="s">
        <v>131</v>
      </c>
      <c r="BM180" s="216" t="s">
        <v>791</v>
      </c>
    </row>
    <row r="181" s="12" customFormat="1" ht="22.8" customHeight="1">
      <c r="A181" s="12"/>
      <c r="B181" s="189"/>
      <c r="C181" s="190"/>
      <c r="D181" s="191" t="s">
        <v>70</v>
      </c>
      <c r="E181" s="203" t="s">
        <v>548</v>
      </c>
      <c r="F181" s="203" t="s">
        <v>549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SUM(P182:P186)</f>
        <v>0</v>
      </c>
      <c r="Q181" s="197"/>
      <c r="R181" s="198">
        <f>SUM(R182:R186)</f>
        <v>0</v>
      </c>
      <c r="S181" s="197"/>
      <c r="T181" s="199">
        <f>SUM(T182:T186)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79</v>
      </c>
      <c r="AT181" s="201" t="s">
        <v>70</v>
      </c>
      <c r="AU181" s="201" t="s">
        <v>79</v>
      </c>
      <c r="AY181" s="200" t="s">
        <v>124</v>
      </c>
      <c r="BK181" s="202">
        <f>SUM(BK182:BK186)</f>
        <v>0</v>
      </c>
    </row>
    <row r="182" s="2" customFormat="1">
      <c r="A182" s="39"/>
      <c r="B182" s="40"/>
      <c r="C182" s="205" t="s">
        <v>562</v>
      </c>
      <c r="D182" s="205" t="s">
        <v>126</v>
      </c>
      <c r="E182" s="206" t="s">
        <v>551</v>
      </c>
      <c r="F182" s="207" t="s">
        <v>552</v>
      </c>
      <c r="G182" s="208" t="s">
        <v>149</v>
      </c>
      <c r="H182" s="209">
        <v>3.96</v>
      </c>
      <c r="I182" s="210"/>
      <c r="J182" s="211">
        <f>ROUND(I182*H182,2)</f>
        <v>0</v>
      </c>
      <c r="K182" s="207" t="s">
        <v>130</v>
      </c>
      <c r="L182" s="45"/>
      <c r="M182" s="212" t="s">
        <v>19</v>
      </c>
      <c r="N182" s="213" t="s">
        <v>42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131</v>
      </c>
      <c r="AT182" s="216" t="s">
        <v>126</v>
      </c>
      <c r="AU182" s="216" t="s">
        <v>81</v>
      </c>
      <c r="AY182" s="18" t="s">
        <v>124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79</v>
      </c>
      <c r="BK182" s="217">
        <f>ROUND(I182*H182,2)</f>
        <v>0</v>
      </c>
      <c r="BL182" s="18" t="s">
        <v>131</v>
      </c>
      <c r="BM182" s="216" t="s">
        <v>792</v>
      </c>
    </row>
    <row r="183" s="2" customFormat="1">
      <c r="A183" s="39"/>
      <c r="B183" s="40"/>
      <c r="C183" s="205" t="s">
        <v>566</v>
      </c>
      <c r="D183" s="205" t="s">
        <v>126</v>
      </c>
      <c r="E183" s="206" t="s">
        <v>555</v>
      </c>
      <c r="F183" s="207" t="s">
        <v>556</v>
      </c>
      <c r="G183" s="208" t="s">
        <v>149</v>
      </c>
      <c r="H183" s="209">
        <v>35.640000000000001</v>
      </c>
      <c r="I183" s="210"/>
      <c r="J183" s="211">
        <f>ROUND(I183*H183,2)</f>
        <v>0</v>
      </c>
      <c r="K183" s="207" t="s">
        <v>130</v>
      </c>
      <c r="L183" s="45"/>
      <c r="M183" s="212" t="s">
        <v>19</v>
      </c>
      <c r="N183" s="213" t="s">
        <v>42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131</v>
      </c>
      <c r="AT183" s="216" t="s">
        <v>126</v>
      </c>
      <c r="AU183" s="216" t="s">
        <v>81</v>
      </c>
      <c r="AY183" s="18" t="s">
        <v>124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131</v>
      </c>
      <c r="BM183" s="216" t="s">
        <v>793</v>
      </c>
    </row>
    <row r="184" s="14" customFormat="1">
      <c r="A184" s="14"/>
      <c r="B184" s="229"/>
      <c r="C184" s="230"/>
      <c r="D184" s="220" t="s">
        <v>133</v>
      </c>
      <c r="E184" s="231" t="s">
        <v>19</v>
      </c>
      <c r="F184" s="232" t="s">
        <v>794</v>
      </c>
      <c r="G184" s="230"/>
      <c r="H184" s="233">
        <v>35.640000000000001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9" t="s">
        <v>133</v>
      </c>
      <c r="AU184" s="239" t="s">
        <v>81</v>
      </c>
      <c r="AV184" s="14" t="s">
        <v>81</v>
      </c>
      <c r="AW184" s="14" t="s">
        <v>33</v>
      </c>
      <c r="AX184" s="14" t="s">
        <v>79</v>
      </c>
      <c r="AY184" s="239" t="s">
        <v>124</v>
      </c>
    </row>
    <row r="185" s="2" customFormat="1" ht="44.25" customHeight="1">
      <c r="A185" s="39"/>
      <c r="B185" s="40"/>
      <c r="C185" s="205" t="s">
        <v>570</v>
      </c>
      <c r="D185" s="205" t="s">
        <v>126</v>
      </c>
      <c r="E185" s="206" t="s">
        <v>560</v>
      </c>
      <c r="F185" s="207" t="s">
        <v>148</v>
      </c>
      <c r="G185" s="208" t="s">
        <v>149</v>
      </c>
      <c r="H185" s="209">
        <v>2.6099999999999999</v>
      </c>
      <c r="I185" s="210"/>
      <c r="J185" s="211">
        <f>ROUND(I185*H185,2)</f>
        <v>0</v>
      </c>
      <c r="K185" s="207" t="s">
        <v>130</v>
      </c>
      <c r="L185" s="45"/>
      <c r="M185" s="212" t="s">
        <v>19</v>
      </c>
      <c r="N185" s="213" t="s">
        <v>42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131</v>
      </c>
      <c r="AT185" s="216" t="s">
        <v>126</v>
      </c>
      <c r="AU185" s="216" t="s">
        <v>81</v>
      </c>
      <c r="AY185" s="18" t="s">
        <v>124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79</v>
      </c>
      <c r="BK185" s="217">
        <f>ROUND(I185*H185,2)</f>
        <v>0</v>
      </c>
      <c r="BL185" s="18" t="s">
        <v>131</v>
      </c>
      <c r="BM185" s="216" t="s">
        <v>795</v>
      </c>
    </row>
    <row r="186" s="2" customFormat="1" ht="44.25" customHeight="1">
      <c r="A186" s="39"/>
      <c r="B186" s="40"/>
      <c r="C186" s="205" t="s">
        <v>796</v>
      </c>
      <c r="D186" s="205" t="s">
        <v>126</v>
      </c>
      <c r="E186" s="206" t="s">
        <v>563</v>
      </c>
      <c r="F186" s="207" t="s">
        <v>564</v>
      </c>
      <c r="G186" s="208" t="s">
        <v>149</v>
      </c>
      <c r="H186" s="209">
        <v>1.3500000000000001</v>
      </c>
      <c r="I186" s="210"/>
      <c r="J186" s="211">
        <f>ROUND(I186*H186,2)</f>
        <v>0</v>
      </c>
      <c r="K186" s="207" t="s">
        <v>130</v>
      </c>
      <c r="L186" s="45"/>
      <c r="M186" s="212" t="s">
        <v>19</v>
      </c>
      <c r="N186" s="213" t="s">
        <v>42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131</v>
      </c>
      <c r="AT186" s="216" t="s">
        <v>126</v>
      </c>
      <c r="AU186" s="216" t="s">
        <v>81</v>
      </c>
      <c r="AY186" s="18" t="s">
        <v>124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79</v>
      </c>
      <c r="BK186" s="217">
        <f>ROUND(I186*H186,2)</f>
        <v>0</v>
      </c>
      <c r="BL186" s="18" t="s">
        <v>131</v>
      </c>
      <c r="BM186" s="216" t="s">
        <v>797</v>
      </c>
    </row>
    <row r="187" s="12" customFormat="1" ht="22.8" customHeight="1">
      <c r="A187" s="12"/>
      <c r="B187" s="189"/>
      <c r="C187" s="190"/>
      <c r="D187" s="191" t="s">
        <v>70</v>
      </c>
      <c r="E187" s="203" t="s">
        <v>319</v>
      </c>
      <c r="F187" s="203" t="s">
        <v>320</v>
      </c>
      <c r="G187" s="190"/>
      <c r="H187" s="190"/>
      <c r="I187" s="193"/>
      <c r="J187" s="204">
        <f>BK187</f>
        <v>0</v>
      </c>
      <c r="K187" s="190"/>
      <c r="L187" s="195"/>
      <c r="M187" s="196"/>
      <c r="N187" s="197"/>
      <c r="O187" s="197"/>
      <c r="P187" s="198">
        <f>SUM(P188:P189)</f>
        <v>0</v>
      </c>
      <c r="Q187" s="197"/>
      <c r="R187" s="198">
        <f>SUM(R188:R189)</f>
        <v>0</v>
      </c>
      <c r="S187" s="197"/>
      <c r="T187" s="199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79</v>
      </c>
      <c r="AT187" s="201" t="s">
        <v>70</v>
      </c>
      <c r="AU187" s="201" t="s">
        <v>79</v>
      </c>
      <c r="AY187" s="200" t="s">
        <v>124</v>
      </c>
      <c r="BK187" s="202">
        <f>SUM(BK188:BK189)</f>
        <v>0</v>
      </c>
    </row>
    <row r="188" s="2" customFormat="1" ht="44.25" customHeight="1">
      <c r="A188" s="39"/>
      <c r="B188" s="40"/>
      <c r="C188" s="205" t="s">
        <v>798</v>
      </c>
      <c r="D188" s="205" t="s">
        <v>126</v>
      </c>
      <c r="E188" s="206" t="s">
        <v>567</v>
      </c>
      <c r="F188" s="207" t="s">
        <v>568</v>
      </c>
      <c r="G188" s="208" t="s">
        <v>149</v>
      </c>
      <c r="H188" s="209">
        <v>5.04</v>
      </c>
      <c r="I188" s="210"/>
      <c r="J188" s="211">
        <f>ROUND(I188*H188,2)</f>
        <v>0</v>
      </c>
      <c r="K188" s="207" t="s">
        <v>130</v>
      </c>
      <c r="L188" s="45"/>
      <c r="M188" s="212" t="s">
        <v>19</v>
      </c>
      <c r="N188" s="213" t="s">
        <v>42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131</v>
      </c>
      <c r="AT188" s="216" t="s">
        <v>126</v>
      </c>
      <c r="AU188" s="216" t="s">
        <v>81</v>
      </c>
      <c r="AY188" s="18" t="s">
        <v>124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79</v>
      </c>
      <c r="BK188" s="217">
        <f>ROUND(I188*H188,2)</f>
        <v>0</v>
      </c>
      <c r="BL188" s="18" t="s">
        <v>131</v>
      </c>
      <c r="BM188" s="216" t="s">
        <v>799</v>
      </c>
    </row>
    <row r="189" s="2" customFormat="1">
      <c r="A189" s="39"/>
      <c r="B189" s="40"/>
      <c r="C189" s="205" t="s">
        <v>800</v>
      </c>
      <c r="D189" s="205" t="s">
        <v>126</v>
      </c>
      <c r="E189" s="206" t="s">
        <v>322</v>
      </c>
      <c r="F189" s="207" t="s">
        <v>323</v>
      </c>
      <c r="G189" s="208" t="s">
        <v>149</v>
      </c>
      <c r="H189" s="209">
        <v>2.6899999999999999</v>
      </c>
      <c r="I189" s="210"/>
      <c r="J189" s="211">
        <f>ROUND(I189*H189,2)</f>
        <v>0</v>
      </c>
      <c r="K189" s="207" t="s">
        <v>130</v>
      </c>
      <c r="L189" s="45"/>
      <c r="M189" s="261" t="s">
        <v>19</v>
      </c>
      <c r="N189" s="262" t="s">
        <v>42</v>
      </c>
      <c r="O189" s="263"/>
      <c r="P189" s="264">
        <f>O189*H189</f>
        <v>0</v>
      </c>
      <c r="Q189" s="264">
        <v>0</v>
      </c>
      <c r="R189" s="264">
        <f>Q189*H189</f>
        <v>0</v>
      </c>
      <c r="S189" s="264">
        <v>0</v>
      </c>
      <c r="T189" s="26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131</v>
      </c>
      <c r="AT189" s="216" t="s">
        <v>126</v>
      </c>
      <c r="AU189" s="216" t="s">
        <v>81</v>
      </c>
      <c r="AY189" s="18" t="s">
        <v>124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79</v>
      </c>
      <c r="BK189" s="217">
        <f>ROUND(I189*H189,2)</f>
        <v>0</v>
      </c>
      <c r="BL189" s="18" t="s">
        <v>131</v>
      </c>
      <c r="BM189" s="216" t="s">
        <v>801</v>
      </c>
    </row>
    <row r="190" s="2" customFormat="1" ht="6.96" customHeight="1">
      <c r="A190" s="39"/>
      <c r="B190" s="60"/>
      <c r="C190" s="61"/>
      <c r="D190" s="61"/>
      <c r="E190" s="61"/>
      <c r="F190" s="61"/>
      <c r="G190" s="61"/>
      <c r="H190" s="61"/>
      <c r="I190" s="61"/>
      <c r="J190" s="61"/>
      <c r="K190" s="61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ZzzjFzRUFooKhzPC6M8yVif4UAXHdVAwrrkIXUx/02LT24SL+KS1qRpBa8qo2eZ2BqZ6aK/SLVbi1ioSQJBngA==" hashValue="KVYR4d6N6D4SFrHAVZeOqubXNuyir3RNZjKbCmL/4EPda6lLEp//55Nur23x2QZUJsQfOH530xMZ+BW6aUvRtQ==" algorithmName="SHA-512" password="CC35"/>
  <autoFilter ref="C86:K18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6" customFormat="1" ht="45" customHeight="1">
      <c r="B3" s="270"/>
      <c r="C3" s="271" t="s">
        <v>802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803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804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805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806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807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808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809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810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811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812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78</v>
      </c>
      <c r="F18" s="277" t="s">
        <v>813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814</v>
      </c>
      <c r="F19" s="277" t="s">
        <v>815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816</v>
      </c>
      <c r="F20" s="277" t="s">
        <v>817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818</v>
      </c>
      <c r="F21" s="277" t="s">
        <v>819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820</v>
      </c>
      <c r="F22" s="277" t="s">
        <v>821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822</v>
      </c>
      <c r="F23" s="277" t="s">
        <v>823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824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825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826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827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828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829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830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831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832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110</v>
      </c>
      <c r="F36" s="277"/>
      <c r="G36" s="277" t="s">
        <v>833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834</v>
      </c>
      <c r="F37" s="277"/>
      <c r="G37" s="277" t="s">
        <v>835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52</v>
      </c>
      <c r="F38" s="277"/>
      <c r="G38" s="277" t="s">
        <v>836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53</v>
      </c>
      <c r="F39" s="277"/>
      <c r="G39" s="277" t="s">
        <v>837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111</v>
      </c>
      <c r="F40" s="277"/>
      <c r="G40" s="277" t="s">
        <v>838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112</v>
      </c>
      <c r="F41" s="277"/>
      <c r="G41" s="277" t="s">
        <v>839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840</v>
      </c>
      <c r="F42" s="277"/>
      <c r="G42" s="277" t="s">
        <v>841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842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843</v>
      </c>
      <c r="F44" s="277"/>
      <c r="G44" s="277" t="s">
        <v>844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114</v>
      </c>
      <c r="F45" s="277"/>
      <c r="G45" s="277" t="s">
        <v>845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846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847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848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849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850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851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852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853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854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855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856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857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858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859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860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861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862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863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864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865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866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867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868</v>
      </c>
      <c r="D76" s="295"/>
      <c r="E76" s="295"/>
      <c r="F76" s="295" t="s">
        <v>869</v>
      </c>
      <c r="G76" s="296"/>
      <c r="H76" s="295" t="s">
        <v>53</v>
      </c>
      <c r="I76" s="295" t="s">
        <v>56</v>
      </c>
      <c r="J76" s="295" t="s">
        <v>870</v>
      </c>
      <c r="K76" s="294"/>
    </row>
    <row r="77" s="1" customFormat="1" ht="17.25" customHeight="1">
      <c r="B77" s="292"/>
      <c r="C77" s="297" t="s">
        <v>871</v>
      </c>
      <c r="D77" s="297"/>
      <c r="E77" s="297"/>
      <c r="F77" s="298" t="s">
        <v>872</v>
      </c>
      <c r="G77" s="299"/>
      <c r="H77" s="297"/>
      <c r="I77" s="297"/>
      <c r="J77" s="297" t="s">
        <v>873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52</v>
      </c>
      <c r="D79" s="302"/>
      <c r="E79" s="302"/>
      <c r="F79" s="303" t="s">
        <v>874</v>
      </c>
      <c r="G79" s="304"/>
      <c r="H79" s="280" t="s">
        <v>875</v>
      </c>
      <c r="I79" s="280" t="s">
        <v>876</v>
      </c>
      <c r="J79" s="280">
        <v>20</v>
      </c>
      <c r="K79" s="294"/>
    </row>
    <row r="80" s="1" customFormat="1" ht="15" customHeight="1">
      <c r="B80" s="292"/>
      <c r="C80" s="280" t="s">
        <v>877</v>
      </c>
      <c r="D80" s="280"/>
      <c r="E80" s="280"/>
      <c r="F80" s="303" t="s">
        <v>874</v>
      </c>
      <c r="G80" s="304"/>
      <c r="H80" s="280" t="s">
        <v>878</v>
      </c>
      <c r="I80" s="280" t="s">
        <v>876</v>
      </c>
      <c r="J80" s="280">
        <v>120</v>
      </c>
      <c r="K80" s="294"/>
    </row>
    <row r="81" s="1" customFormat="1" ht="15" customHeight="1">
      <c r="B81" s="305"/>
      <c r="C81" s="280" t="s">
        <v>879</v>
      </c>
      <c r="D81" s="280"/>
      <c r="E81" s="280"/>
      <c r="F81" s="303" t="s">
        <v>880</v>
      </c>
      <c r="G81" s="304"/>
      <c r="H81" s="280" t="s">
        <v>881</v>
      </c>
      <c r="I81" s="280" t="s">
        <v>876</v>
      </c>
      <c r="J81" s="280">
        <v>50</v>
      </c>
      <c r="K81" s="294"/>
    </row>
    <row r="82" s="1" customFormat="1" ht="15" customHeight="1">
      <c r="B82" s="305"/>
      <c r="C82" s="280" t="s">
        <v>882</v>
      </c>
      <c r="D82" s="280"/>
      <c r="E82" s="280"/>
      <c r="F82" s="303" t="s">
        <v>874</v>
      </c>
      <c r="G82" s="304"/>
      <c r="H82" s="280" t="s">
        <v>883</v>
      </c>
      <c r="I82" s="280" t="s">
        <v>884</v>
      </c>
      <c r="J82" s="280"/>
      <c r="K82" s="294"/>
    </row>
    <row r="83" s="1" customFormat="1" ht="15" customHeight="1">
      <c r="B83" s="305"/>
      <c r="C83" s="306" t="s">
        <v>885</v>
      </c>
      <c r="D83" s="306"/>
      <c r="E83" s="306"/>
      <c r="F83" s="307" t="s">
        <v>880</v>
      </c>
      <c r="G83" s="306"/>
      <c r="H83" s="306" t="s">
        <v>886</v>
      </c>
      <c r="I83" s="306" t="s">
        <v>876</v>
      </c>
      <c r="J83" s="306">
        <v>15</v>
      </c>
      <c r="K83" s="294"/>
    </row>
    <row r="84" s="1" customFormat="1" ht="15" customHeight="1">
      <c r="B84" s="305"/>
      <c r="C84" s="306" t="s">
        <v>887</v>
      </c>
      <c r="D84" s="306"/>
      <c r="E84" s="306"/>
      <c r="F84" s="307" t="s">
        <v>880</v>
      </c>
      <c r="G84" s="306"/>
      <c r="H84" s="306" t="s">
        <v>888</v>
      </c>
      <c r="I84" s="306" t="s">
        <v>876</v>
      </c>
      <c r="J84" s="306">
        <v>15</v>
      </c>
      <c r="K84" s="294"/>
    </row>
    <row r="85" s="1" customFormat="1" ht="15" customHeight="1">
      <c r="B85" s="305"/>
      <c r="C85" s="306" t="s">
        <v>889</v>
      </c>
      <c r="D85" s="306"/>
      <c r="E85" s="306"/>
      <c r="F85" s="307" t="s">
        <v>880</v>
      </c>
      <c r="G85" s="306"/>
      <c r="H85" s="306" t="s">
        <v>890</v>
      </c>
      <c r="I85" s="306" t="s">
        <v>876</v>
      </c>
      <c r="J85" s="306">
        <v>20</v>
      </c>
      <c r="K85" s="294"/>
    </row>
    <row r="86" s="1" customFormat="1" ht="15" customHeight="1">
      <c r="B86" s="305"/>
      <c r="C86" s="306" t="s">
        <v>891</v>
      </c>
      <c r="D86" s="306"/>
      <c r="E86" s="306"/>
      <c r="F86" s="307" t="s">
        <v>880</v>
      </c>
      <c r="G86" s="306"/>
      <c r="H86" s="306" t="s">
        <v>892</v>
      </c>
      <c r="I86" s="306" t="s">
        <v>876</v>
      </c>
      <c r="J86" s="306">
        <v>20</v>
      </c>
      <c r="K86" s="294"/>
    </row>
    <row r="87" s="1" customFormat="1" ht="15" customHeight="1">
      <c r="B87" s="305"/>
      <c r="C87" s="280" t="s">
        <v>893</v>
      </c>
      <c r="D87" s="280"/>
      <c r="E87" s="280"/>
      <c r="F87" s="303" t="s">
        <v>880</v>
      </c>
      <c r="G87" s="304"/>
      <c r="H87" s="280" t="s">
        <v>894</v>
      </c>
      <c r="I87" s="280" t="s">
        <v>876</v>
      </c>
      <c r="J87" s="280">
        <v>50</v>
      </c>
      <c r="K87" s="294"/>
    </row>
    <row r="88" s="1" customFormat="1" ht="15" customHeight="1">
      <c r="B88" s="305"/>
      <c r="C88" s="280" t="s">
        <v>895</v>
      </c>
      <c r="D88" s="280"/>
      <c r="E88" s="280"/>
      <c r="F88" s="303" t="s">
        <v>880</v>
      </c>
      <c r="G88" s="304"/>
      <c r="H88" s="280" t="s">
        <v>896</v>
      </c>
      <c r="I88" s="280" t="s">
        <v>876</v>
      </c>
      <c r="J88" s="280">
        <v>20</v>
      </c>
      <c r="K88" s="294"/>
    </row>
    <row r="89" s="1" customFormat="1" ht="15" customHeight="1">
      <c r="B89" s="305"/>
      <c r="C89" s="280" t="s">
        <v>897</v>
      </c>
      <c r="D89" s="280"/>
      <c r="E89" s="280"/>
      <c r="F89" s="303" t="s">
        <v>880</v>
      </c>
      <c r="G89" s="304"/>
      <c r="H89" s="280" t="s">
        <v>898</v>
      </c>
      <c r="I89" s="280" t="s">
        <v>876</v>
      </c>
      <c r="J89" s="280">
        <v>20</v>
      </c>
      <c r="K89" s="294"/>
    </row>
    <row r="90" s="1" customFormat="1" ht="15" customHeight="1">
      <c r="B90" s="305"/>
      <c r="C90" s="280" t="s">
        <v>899</v>
      </c>
      <c r="D90" s="280"/>
      <c r="E90" s="280"/>
      <c r="F90" s="303" t="s">
        <v>880</v>
      </c>
      <c r="G90" s="304"/>
      <c r="H90" s="280" t="s">
        <v>900</v>
      </c>
      <c r="I90" s="280" t="s">
        <v>876</v>
      </c>
      <c r="J90" s="280">
        <v>50</v>
      </c>
      <c r="K90" s="294"/>
    </row>
    <row r="91" s="1" customFormat="1" ht="15" customHeight="1">
      <c r="B91" s="305"/>
      <c r="C91" s="280" t="s">
        <v>901</v>
      </c>
      <c r="D91" s="280"/>
      <c r="E91" s="280"/>
      <c r="F91" s="303" t="s">
        <v>880</v>
      </c>
      <c r="G91" s="304"/>
      <c r="H91" s="280" t="s">
        <v>901</v>
      </c>
      <c r="I91" s="280" t="s">
        <v>876</v>
      </c>
      <c r="J91" s="280">
        <v>50</v>
      </c>
      <c r="K91" s="294"/>
    </row>
    <row r="92" s="1" customFormat="1" ht="15" customHeight="1">
      <c r="B92" s="305"/>
      <c r="C92" s="280" t="s">
        <v>902</v>
      </c>
      <c r="D92" s="280"/>
      <c r="E92" s="280"/>
      <c r="F92" s="303" t="s">
        <v>880</v>
      </c>
      <c r="G92" s="304"/>
      <c r="H92" s="280" t="s">
        <v>903</v>
      </c>
      <c r="I92" s="280" t="s">
        <v>876</v>
      </c>
      <c r="J92" s="280">
        <v>255</v>
      </c>
      <c r="K92" s="294"/>
    </row>
    <row r="93" s="1" customFormat="1" ht="15" customHeight="1">
      <c r="B93" s="305"/>
      <c r="C93" s="280" t="s">
        <v>904</v>
      </c>
      <c r="D93" s="280"/>
      <c r="E93" s="280"/>
      <c r="F93" s="303" t="s">
        <v>874</v>
      </c>
      <c r="G93" s="304"/>
      <c r="H93" s="280" t="s">
        <v>905</v>
      </c>
      <c r="I93" s="280" t="s">
        <v>906</v>
      </c>
      <c r="J93" s="280"/>
      <c r="K93" s="294"/>
    </row>
    <row r="94" s="1" customFormat="1" ht="15" customHeight="1">
      <c r="B94" s="305"/>
      <c r="C94" s="280" t="s">
        <v>907</v>
      </c>
      <c r="D94" s="280"/>
      <c r="E94" s="280"/>
      <c r="F94" s="303" t="s">
        <v>874</v>
      </c>
      <c r="G94" s="304"/>
      <c r="H94" s="280" t="s">
        <v>908</v>
      </c>
      <c r="I94" s="280" t="s">
        <v>909</v>
      </c>
      <c r="J94" s="280"/>
      <c r="K94" s="294"/>
    </row>
    <row r="95" s="1" customFormat="1" ht="15" customHeight="1">
      <c r="B95" s="305"/>
      <c r="C95" s="280" t="s">
        <v>910</v>
      </c>
      <c r="D95" s="280"/>
      <c r="E95" s="280"/>
      <c r="F95" s="303" t="s">
        <v>874</v>
      </c>
      <c r="G95" s="304"/>
      <c r="H95" s="280" t="s">
        <v>910</v>
      </c>
      <c r="I95" s="280" t="s">
        <v>909</v>
      </c>
      <c r="J95" s="280"/>
      <c r="K95" s="294"/>
    </row>
    <row r="96" s="1" customFormat="1" ht="15" customHeight="1">
      <c r="B96" s="305"/>
      <c r="C96" s="280" t="s">
        <v>37</v>
      </c>
      <c r="D96" s="280"/>
      <c r="E96" s="280"/>
      <c r="F96" s="303" t="s">
        <v>874</v>
      </c>
      <c r="G96" s="304"/>
      <c r="H96" s="280" t="s">
        <v>911</v>
      </c>
      <c r="I96" s="280" t="s">
        <v>909</v>
      </c>
      <c r="J96" s="280"/>
      <c r="K96" s="294"/>
    </row>
    <row r="97" s="1" customFormat="1" ht="15" customHeight="1">
      <c r="B97" s="305"/>
      <c r="C97" s="280" t="s">
        <v>47</v>
      </c>
      <c r="D97" s="280"/>
      <c r="E97" s="280"/>
      <c r="F97" s="303" t="s">
        <v>874</v>
      </c>
      <c r="G97" s="304"/>
      <c r="H97" s="280" t="s">
        <v>912</v>
      </c>
      <c r="I97" s="280" t="s">
        <v>909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913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868</v>
      </c>
      <c r="D103" s="295"/>
      <c r="E103" s="295"/>
      <c r="F103" s="295" t="s">
        <v>869</v>
      </c>
      <c r="G103" s="296"/>
      <c r="H103" s="295" t="s">
        <v>53</v>
      </c>
      <c r="I103" s="295" t="s">
        <v>56</v>
      </c>
      <c r="J103" s="295" t="s">
        <v>870</v>
      </c>
      <c r="K103" s="294"/>
    </row>
    <row r="104" s="1" customFormat="1" ht="17.25" customHeight="1">
      <c r="B104" s="292"/>
      <c r="C104" s="297" t="s">
        <v>871</v>
      </c>
      <c r="D104" s="297"/>
      <c r="E104" s="297"/>
      <c r="F104" s="298" t="s">
        <v>872</v>
      </c>
      <c r="G104" s="299"/>
      <c r="H104" s="297"/>
      <c r="I104" s="297"/>
      <c r="J104" s="297" t="s">
        <v>873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52</v>
      </c>
      <c r="D106" s="302"/>
      <c r="E106" s="302"/>
      <c r="F106" s="303" t="s">
        <v>874</v>
      </c>
      <c r="G106" s="280"/>
      <c r="H106" s="280" t="s">
        <v>914</v>
      </c>
      <c r="I106" s="280" t="s">
        <v>876</v>
      </c>
      <c r="J106" s="280">
        <v>20</v>
      </c>
      <c r="K106" s="294"/>
    </row>
    <row r="107" s="1" customFormat="1" ht="15" customHeight="1">
      <c r="B107" s="292"/>
      <c r="C107" s="280" t="s">
        <v>877</v>
      </c>
      <c r="D107" s="280"/>
      <c r="E107" s="280"/>
      <c r="F107" s="303" t="s">
        <v>874</v>
      </c>
      <c r="G107" s="280"/>
      <c r="H107" s="280" t="s">
        <v>914</v>
      </c>
      <c r="I107" s="280" t="s">
        <v>876</v>
      </c>
      <c r="J107" s="280">
        <v>120</v>
      </c>
      <c r="K107" s="294"/>
    </row>
    <row r="108" s="1" customFormat="1" ht="15" customHeight="1">
      <c r="B108" s="305"/>
      <c r="C108" s="280" t="s">
        <v>879</v>
      </c>
      <c r="D108" s="280"/>
      <c r="E108" s="280"/>
      <c r="F108" s="303" t="s">
        <v>880</v>
      </c>
      <c r="G108" s="280"/>
      <c r="H108" s="280" t="s">
        <v>914</v>
      </c>
      <c r="I108" s="280" t="s">
        <v>876</v>
      </c>
      <c r="J108" s="280">
        <v>50</v>
      </c>
      <c r="K108" s="294"/>
    </row>
    <row r="109" s="1" customFormat="1" ht="15" customHeight="1">
      <c r="B109" s="305"/>
      <c r="C109" s="280" t="s">
        <v>882</v>
      </c>
      <c r="D109" s="280"/>
      <c r="E109" s="280"/>
      <c r="F109" s="303" t="s">
        <v>874</v>
      </c>
      <c r="G109" s="280"/>
      <c r="H109" s="280" t="s">
        <v>914</v>
      </c>
      <c r="I109" s="280" t="s">
        <v>884</v>
      </c>
      <c r="J109" s="280"/>
      <c r="K109" s="294"/>
    </row>
    <row r="110" s="1" customFormat="1" ht="15" customHeight="1">
      <c r="B110" s="305"/>
      <c r="C110" s="280" t="s">
        <v>893</v>
      </c>
      <c r="D110" s="280"/>
      <c r="E110" s="280"/>
      <c r="F110" s="303" t="s">
        <v>880</v>
      </c>
      <c r="G110" s="280"/>
      <c r="H110" s="280" t="s">
        <v>914</v>
      </c>
      <c r="I110" s="280" t="s">
        <v>876</v>
      </c>
      <c r="J110" s="280">
        <v>50</v>
      </c>
      <c r="K110" s="294"/>
    </row>
    <row r="111" s="1" customFormat="1" ht="15" customHeight="1">
      <c r="B111" s="305"/>
      <c r="C111" s="280" t="s">
        <v>901</v>
      </c>
      <c r="D111" s="280"/>
      <c r="E111" s="280"/>
      <c r="F111" s="303" t="s">
        <v>880</v>
      </c>
      <c r="G111" s="280"/>
      <c r="H111" s="280" t="s">
        <v>914</v>
      </c>
      <c r="I111" s="280" t="s">
        <v>876</v>
      </c>
      <c r="J111" s="280">
        <v>50</v>
      </c>
      <c r="K111" s="294"/>
    </row>
    <row r="112" s="1" customFormat="1" ht="15" customHeight="1">
      <c r="B112" s="305"/>
      <c r="C112" s="280" t="s">
        <v>899</v>
      </c>
      <c r="D112" s="280"/>
      <c r="E112" s="280"/>
      <c r="F112" s="303" t="s">
        <v>880</v>
      </c>
      <c r="G112" s="280"/>
      <c r="H112" s="280" t="s">
        <v>914</v>
      </c>
      <c r="I112" s="280" t="s">
        <v>876</v>
      </c>
      <c r="J112" s="280">
        <v>50</v>
      </c>
      <c r="K112" s="294"/>
    </row>
    <row r="113" s="1" customFormat="1" ht="15" customHeight="1">
      <c r="B113" s="305"/>
      <c r="C113" s="280" t="s">
        <v>52</v>
      </c>
      <c r="D113" s="280"/>
      <c r="E113" s="280"/>
      <c r="F113" s="303" t="s">
        <v>874</v>
      </c>
      <c r="G113" s="280"/>
      <c r="H113" s="280" t="s">
        <v>915</v>
      </c>
      <c r="I113" s="280" t="s">
        <v>876</v>
      </c>
      <c r="J113" s="280">
        <v>20</v>
      </c>
      <c r="K113" s="294"/>
    </row>
    <row r="114" s="1" customFormat="1" ht="15" customHeight="1">
      <c r="B114" s="305"/>
      <c r="C114" s="280" t="s">
        <v>916</v>
      </c>
      <c r="D114" s="280"/>
      <c r="E114" s="280"/>
      <c r="F114" s="303" t="s">
        <v>874</v>
      </c>
      <c r="G114" s="280"/>
      <c r="H114" s="280" t="s">
        <v>917</v>
      </c>
      <c r="I114" s="280" t="s">
        <v>876</v>
      </c>
      <c r="J114" s="280">
        <v>120</v>
      </c>
      <c r="K114" s="294"/>
    </row>
    <row r="115" s="1" customFormat="1" ht="15" customHeight="1">
      <c r="B115" s="305"/>
      <c r="C115" s="280" t="s">
        <v>37</v>
      </c>
      <c r="D115" s="280"/>
      <c r="E115" s="280"/>
      <c r="F115" s="303" t="s">
        <v>874</v>
      </c>
      <c r="G115" s="280"/>
      <c r="H115" s="280" t="s">
        <v>918</v>
      </c>
      <c r="I115" s="280" t="s">
        <v>909</v>
      </c>
      <c r="J115" s="280"/>
      <c r="K115" s="294"/>
    </row>
    <row r="116" s="1" customFormat="1" ht="15" customHeight="1">
      <c r="B116" s="305"/>
      <c r="C116" s="280" t="s">
        <v>47</v>
      </c>
      <c r="D116" s="280"/>
      <c r="E116" s="280"/>
      <c r="F116" s="303" t="s">
        <v>874</v>
      </c>
      <c r="G116" s="280"/>
      <c r="H116" s="280" t="s">
        <v>919</v>
      </c>
      <c r="I116" s="280" t="s">
        <v>909</v>
      </c>
      <c r="J116" s="280"/>
      <c r="K116" s="294"/>
    </row>
    <row r="117" s="1" customFormat="1" ht="15" customHeight="1">
      <c r="B117" s="305"/>
      <c r="C117" s="280" t="s">
        <v>56</v>
      </c>
      <c r="D117" s="280"/>
      <c r="E117" s="280"/>
      <c r="F117" s="303" t="s">
        <v>874</v>
      </c>
      <c r="G117" s="280"/>
      <c r="H117" s="280" t="s">
        <v>920</v>
      </c>
      <c r="I117" s="280" t="s">
        <v>921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922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868</v>
      </c>
      <c r="D123" s="295"/>
      <c r="E123" s="295"/>
      <c r="F123" s="295" t="s">
        <v>869</v>
      </c>
      <c r="G123" s="296"/>
      <c r="H123" s="295" t="s">
        <v>53</v>
      </c>
      <c r="I123" s="295" t="s">
        <v>56</v>
      </c>
      <c r="J123" s="295" t="s">
        <v>870</v>
      </c>
      <c r="K123" s="324"/>
    </row>
    <row r="124" s="1" customFormat="1" ht="17.25" customHeight="1">
      <c r="B124" s="323"/>
      <c r="C124" s="297" t="s">
        <v>871</v>
      </c>
      <c r="D124" s="297"/>
      <c r="E124" s="297"/>
      <c r="F124" s="298" t="s">
        <v>872</v>
      </c>
      <c r="G124" s="299"/>
      <c r="H124" s="297"/>
      <c r="I124" s="297"/>
      <c r="J124" s="297" t="s">
        <v>873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877</v>
      </c>
      <c r="D126" s="302"/>
      <c r="E126" s="302"/>
      <c r="F126" s="303" t="s">
        <v>874</v>
      </c>
      <c r="G126" s="280"/>
      <c r="H126" s="280" t="s">
        <v>914</v>
      </c>
      <c r="I126" s="280" t="s">
        <v>876</v>
      </c>
      <c r="J126" s="280">
        <v>120</v>
      </c>
      <c r="K126" s="328"/>
    </row>
    <row r="127" s="1" customFormat="1" ht="15" customHeight="1">
      <c r="B127" s="325"/>
      <c r="C127" s="280" t="s">
        <v>923</v>
      </c>
      <c r="D127" s="280"/>
      <c r="E127" s="280"/>
      <c r="F127" s="303" t="s">
        <v>874</v>
      </c>
      <c r="G127" s="280"/>
      <c r="H127" s="280" t="s">
        <v>924</v>
      </c>
      <c r="I127" s="280" t="s">
        <v>876</v>
      </c>
      <c r="J127" s="280" t="s">
        <v>925</v>
      </c>
      <c r="K127" s="328"/>
    </row>
    <row r="128" s="1" customFormat="1" ht="15" customHeight="1">
      <c r="B128" s="325"/>
      <c r="C128" s="280" t="s">
        <v>822</v>
      </c>
      <c r="D128" s="280"/>
      <c r="E128" s="280"/>
      <c r="F128" s="303" t="s">
        <v>874</v>
      </c>
      <c r="G128" s="280"/>
      <c r="H128" s="280" t="s">
        <v>926</v>
      </c>
      <c r="I128" s="280" t="s">
        <v>876</v>
      </c>
      <c r="J128" s="280" t="s">
        <v>925</v>
      </c>
      <c r="K128" s="328"/>
    </row>
    <row r="129" s="1" customFormat="1" ht="15" customHeight="1">
      <c r="B129" s="325"/>
      <c r="C129" s="280" t="s">
        <v>885</v>
      </c>
      <c r="D129" s="280"/>
      <c r="E129" s="280"/>
      <c r="F129" s="303" t="s">
        <v>880</v>
      </c>
      <c r="G129" s="280"/>
      <c r="H129" s="280" t="s">
        <v>886</v>
      </c>
      <c r="I129" s="280" t="s">
        <v>876</v>
      </c>
      <c r="J129" s="280">
        <v>15</v>
      </c>
      <c r="K129" s="328"/>
    </row>
    <row r="130" s="1" customFormat="1" ht="15" customHeight="1">
      <c r="B130" s="325"/>
      <c r="C130" s="306" t="s">
        <v>887</v>
      </c>
      <c r="D130" s="306"/>
      <c r="E130" s="306"/>
      <c r="F130" s="307" t="s">
        <v>880</v>
      </c>
      <c r="G130" s="306"/>
      <c r="H130" s="306" t="s">
        <v>888</v>
      </c>
      <c r="I130" s="306" t="s">
        <v>876</v>
      </c>
      <c r="J130" s="306">
        <v>15</v>
      </c>
      <c r="K130" s="328"/>
    </row>
    <row r="131" s="1" customFormat="1" ht="15" customHeight="1">
      <c r="B131" s="325"/>
      <c r="C131" s="306" t="s">
        <v>889</v>
      </c>
      <c r="D131" s="306"/>
      <c r="E131" s="306"/>
      <c r="F131" s="307" t="s">
        <v>880</v>
      </c>
      <c r="G131" s="306"/>
      <c r="H131" s="306" t="s">
        <v>890</v>
      </c>
      <c r="I131" s="306" t="s">
        <v>876</v>
      </c>
      <c r="J131" s="306">
        <v>20</v>
      </c>
      <c r="K131" s="328"/>
    </row>
    <row r="132" s="1" customFormat="1" ht="15" customHeight="1">
      <c r="B132" s="325"/>
      <c r="C132" s="306" t="s">
        <v>891</v>
      </c>
      <c r="D132" s="306"/>
      <c r="E132" s="306"/>
      <c r="F132" s="307" t="s">
        <v>880</v>
      </c>
      <c r="G132" s="306"/>
      <c r="H132" s="306" t="s">
        <v>892</v>
      </c>
      <c r="I132" s="306" t="s">
        <v>876</v>
      </c>
      <c r="J132" s="306">
        <v>20</v>
      </c>
      <c r="K132" s="328"/>
    </row>
    <row r="133" s="1" customFormat="1" ht="15" customHeight="1">
      <c r="B133" s="325"/>
      <c r="C133" s="280" t="s">
        <v>879</v>
      </c>
      <c r="D133" s="280"/>
      <c r="E133" s="280"/>
      <c r="F133" s="303" t="s">
        <v>880</v>
      </c>
      <c r="G133" s="280"/>
      <c r="H133" s="280" t="s">
        <v>914</v>
      </c>
      <c r="I133" s="280" t="s">
        <v>876</v>
      </c>
      <c r="J133" s="280">
        <v>50</v>
      </c>
      <c r="K133" s="328"/>
    </row>
    <row r="134" s="1" customFormat="1" ht="15" customHeight="1">
      <c r="B134" s="325"/>
      <c r="C134" s="280" t="s">
        <v>893</v>
      </c>
      <c r="D134" s="280"/>
      <c r="E134" s="280"/>
      <c r="F134" s="303" t="s">
        <v>880</v>
      </c>
      <c r="G134" s="280"/>
      <c r="H134" s="280" t="s">
        <v>914</v>
      </c>
      <c r="I134" s="280" t="s">
        <v>876</v>
      </c>
      <c r="J134" s="280">
        <v>50</v>
      </c>
      <c r="K134" s="328"/>
    </row>
    <row r="135" s="1" customFormat="1" ht="15" customHeight="1">
      <c r="B135" s="325"/>
      <c r="C135" s="280" t="s">
        <v>899</v>
      </c>
      <c r="D135" s="280"/>
      <c r="E135" s="280"/>
      <c r="F135" s="303" t="s">
        <v>880</v>
      </c>
      <c r="G135" s="280"/>
      <c r="H135" s="280" t="s">
        <v>914</v>
      </c>
      <c r="I135" s="280" t="s">
        <v>876</v>
      </c>
      <c r="J135" s="280">
        <v>50</v>
      </c>
      <c r="K135" s="328"/>
    </row>
    <row r="136" s="1" customFormat="1" ht="15" customHeight="1">
      <c r="B136" s="325"/>
      <c r="C136" s="280" t="s">
        <v>901</v>
      </c>
      <c r="D136" s="280"/>
      <c r="E136" s="280"/>
      <c r="F136" s="303" t="s">
        <v>880</v>
      </c>
      <c r="G136" s="280"/>
      <c r="H136" s="280" t="s">
        <v>914</v>
      </c>
      <c r="I136" s="280" t="s">
        <v>876</v>
      </c>
      <c r="J136" s="280">
        <v>50</v>
      </c>
      <c r="K136" s="328"/>
    </row>
    <row r="137" s="1" customFormat="1" ht="15" customHeight="1">
      <c r="B137" s="325"/>
      <c r="C137" s="280" t="s">
        <v>902</v>
      </c>
      <c r="D137" s="280"/>
      <c r="E137" s="280"/>
      <c r="F137" s="303" t="s">
        <v>880</v>
      </c>
      <c r="G137" s="280"/>
      <c r="H137" s="280" t="s">
        <v>927</v>
      </c>
      <c r="I137" s="280" t="s">
        <v>876</v>
      </c>
      <c r="J137" s="280">
        <v>255</v>
      </c>
      <c r="K137" s="328"/>
    </row>
    <row r="138" s="1" customFormat="1" ht="15" customHeight="1">
      <c r="B138" s="325"/>
      <c r="C138" s="280" t="s">
        <v>904</v>
      </c>
      <c r="D138" s="280"/>
      <c r="E138" s="280"/>
      <c r="F138" s="303" t="s">
        <v>874</v>
      </c>
      <c r="G138" s="280"/>
      <c r="H138" s="280" t="s">
        <v>928</v>
      </c>
      <c r="I138" s="280" t="s">
        <v>906</v>
      </c>
      <c r="J138" s="280"/>
      <c r="K138" s="328"/>
    </row>
    <row r="139" s="1" customFormat="1" ht="15" customHeight="1">
      <c r="B139" s="325"/>
      <c r="C139" s="280" t="s">
        <v>907</v>
      </c>
      <c r="D139" s="280"/>
      <c r="E139" s="280"/>
      <c r="F139" s="303" t="s">
        <v>874</v>
      </c>
      <c r="G139" s="280"/>
      <c r="H139" s="280" t="s">
        <v>929</v>
      </c>
      <c r="I139" s="280" t="s">
        <v>909</v>
      </c>
      <c r="J139" s="280"/>
      <c r="K139" s="328"/>
    </row>
    <row r="140" s="1" customFormat="1" ht="15" customHeight="1">
      <c r="B140" s="325"/>
      <c r="C140" s="280" t="s">
        <v>910</v>
      </c>
      <c r="D140" s="280"/>
      <c r="E140" s="280"/>
      <c r="F140" s="303" t="s">
        <v>874</v>
      </c>
      <c r="G140" s="280"/>
      <c r="H140" s="280" t="s">
        <v>910</v>
      </c>
      <c r="I140" s="280" t="s">
        <v>909</v>
      </c>
      <c r="J140" s="280"/>
      <c r="K140" s="328"/>
    </row>
    <row r="141" s="1" customFormat="1" ht="15" customHeight="1">
      <c r="B141" s="325"/>
      <c r="C141" s="280" t="s">
        <v>37</v>
      </c>
      <c r="D141" s="280"/>
      <c r="E141" s="280"/>
      <c r="F141" s="303" t="s">
        <v>874</v>
      </c>
      <c r="G141" s="280"/>
      <c r="H141" s="280" t="s">
        <v>930</v>
      </c>
      <c r="I141" s="280" t="s">
        <v>909</v>
      </c>
      <c r="J141" s="280"/>
      <c r="K141" s="328"/>
    </row>
    <row r="142" s="1" customFormat="1" ht="15" customHeight="1">
      <c r="B142" s="325"/>
      <c r="C142" s="280" t="s">
        <v>931</v>
      </c>
      <c r="D142" s="280"/>
      <c r="E142" s="280"/>
      <c r="F142" s="303" t="s">
        <v>874</v>
      </c>
      <c r="G142" s="280"/>
      <c r="H142" s="280" t="s">
        <v>932</v>
      </c>
      <c r="I142" s="280" t="s">
        <v>909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933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868</v>
      </c>
      <c r="D148" s="295"/>
      <c r="E148" s="295"/>
      <c r="F148" s="295" t="s">
        <v>869</v>
      </c>
      <c r="G148" s="296"/>
      <c r="H148" s="295" t="s">
        <v>53</v>
      </c>
      <c r="I148" s="295" t="s">
        <v>56</v>
      </c>
      <c r="J148" s="295" t="s">
        <v>870</v>
      </c>
      <c r="K148" s="294"/>
    </row>
    <row r="149" s="1" customFormat="1" ht="17.25" customHeight="1">
      <c r="B149" s="292"/>
      <c r="C149" s="297" t="s">
        <v>871</v>
      </c>
      <c r="D149" s="297"/>
      <c r="E149" s="297"/>
      <c r="F149" s="298" t="s">
        <v>872</v>
      </c>
      <c r="G149" s="299"/>
      <c r="H149" s="297"/>
      <c r="I149" s="297"/>
      <c r="J149" s="297" t="s">
        <v>873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877</v>
      </c>
      <c r="D151" s="280"/>
      <c r="E151" s="280"/>
      <c r="F151" s="333" t="s">
        <v>874</v>
      </c>
      <c r="G151" s="280"/>
      <c r="H151" s="332" t="s">
        <v>914</v>
      </c>
      <c r="I151" s="332" t="s">
        <v>876</v>
      </c>
      <c r="J151" s="332">
        <v>120</v>
      </c>
      <c r="K151" s="328"/>
    </row>
    <row r="152" s="1" customFormat="1" ht="15" customHeight="1">
      <c r="B152" s="305"/>
      <c r="C152" s="332" t="s">
        <v>923</v>
      </c>
      <c r="D152" s="280"/>
      <c r="E152" s="280"/>
      <c r="F152" s="333" t="s">
        <v>874</v>
      </c>
      <c r="G152" s="280"/>
      <c r="H152" s="332" t="s">
        <v>934</v>
      </c>
      <c r="I152" s="332" t="s">
        <v>876</v>
      </c>
      <c r="J152" s="332" t="s">
        <v>925</v>
      </c>
      <c r="K152" s="328"/>
    </row>
    <row r="153" s="1" customFormat="1" ht="15" customHeight="1">
      <c r="B153" s="305"/>
      <c r="C153" s="332" t="s">
        <v>822</v>
      </c>
      <c r="D153" s="280"/>
      <c r="E153" s="280"/>
      <c r="F153" s="333" t="s">
        <v>874</v>
      </c>
      <c r="G153" s="280"/>
      <c r="H153" s="332" t="s">
        <v>935</v>
      </c>
      <c r="I153" s="332" t="s">
        <v>876</v>
      </c>
      <c r="J153" s="332" t="s">
        <v>925</v>
      </c>
      <c r="K153" s="328"/>
    </row>
    <row r="154" s="1" customFormat="1" ht="15" customHeight="1">
      <c r="B154" s="305"/>
      <c r="C154" s="332" t="s">
        <v>879</v>
      </c>
      <c r="D154" s="280"/>
      <c r="E154" s="280"/>
      <c r="F154" s="333" t="s">
        <v>880</v>
      </c>
      <c r="G154" s="280"/>
      <c r="H154" s="332" t="s">
        <v>914</v>
      </c>
      <c r="I154" s="332" t="s">
        <v>876</v>
      </c>
      <c r="J154" s="332">
        <v>50</v>
      </c>
      <c r="K154" s="328"/>
    </row>
    <row r="155" s="1" customFormat="1" ht="15" customHeight="1">
      <c r="B155" s="305"/>
      <c r="C155" s="332" t="s">
        <v>882</v>
      </c>
      <c r="D155" s="280"/>
      <c r="E155" s="280"/>
      <c r="F155" s="333" t="s">
        <v>874</v>
      </c>
      <c r="G155" s="280"/>
      <c r="H155" s="332" t="s">
        <v>914</v>
      </c>
      <c r="I155" s="332" t="s">
        <v>884</v>
      </c>
      <c r="J155" s="332"/>
      <c r="K155" s="328"/>
    </row>
    <row r="156" s="1" customFormat="1" ht="15" customHeight="1">
      <c r="B156" s="305"/>
      <c r="C156" s="332" t="s">
        <v>893</v>
      </c>
      <c r="D156" s="280"/>
      <c r="E156" s="280"/>
      <c r="F156" s="333" t="s">
        <v>880</v>
      </c>
      <c r="G156" s="280"/>
      <c r="H156" s="332" t="s">
        <v>914</v>
      </c>
      <c r="I156" s="332" t="s">
        <v>876</v>
      </c>
      <c r="J156" s="332">
        <v>50</v>
      </c>
      <c r="K156" s="328"/>
    </row>
    <row r="157" s="1" customFormat="1" ht="15" customHeight="1">
      <c r="B157" s="305"/>
      <c r="C157" s="332" t="s">
        <v>901</v>
      </c>
      <c r="D157" s="280"/>
      <c r="E157" s="280"/>
      <c r="F157" s="333" t="s">
        <v>880</v>
      </c>
      <c r="G157" s="280"/>
      <c r="H157" s="332" t="s">
        <v>914</v>
      </c>
      <c r="I157" s="332" t="s">
        <v>876</v>
      </c>
      <c r="J157" s="332">
        <v>50</v>
      </c>
      <c r="K157" s="328"/>
    </row>
    <row r="158" s="1" customFormat="1" ht="15" customHeight="1">
      <c r="B158" s="305"/>
      <c r="C158" s="332" t="s">
        <v>899</v>
      </c>
      <c r="D158" s="280"/>
      <c r="E158" s="280"/>
      <c r="F158" s="333" t="s">
        <v>880</v>
      </c>
      <c r="G158" s="280"/>
      <c r="H158" s="332" t="s">
        <v>914</v>
      </c>
      <c r="I158" s="332" t="s">
        <v>876</v>
      </c>
      <c r="J158" s="332">
        <v>50</v>
      </c>
      <c r="K158" s="328"/>
    </row>
    <row r="159" s="1" customFormat="1" ht="15" customHeight="1">
      <c r="B159" s="305"/>
      <c r="C159" s="332" t="s">
        <v>101</v>
      </c>
      <c r="D159" s="280"/>
      <c r="E159" s="280"/>
      <c r="F159" s="333" t="s">
        <v>874</v>
      </c>
      <c r="G159" s="280"/>
      <c r="H159" s="332" t="s">
        <v>936</v>
      </c>
      <c r="I159" s="332" t="s">
        <v>876</v>
      </c>
      <c r="J159" s="332" t="s">
        <v>937</v>
      </c>
      <c r="K159" s="328"/>
    </row>
    <row r="160" s="1" customFormat="1" ht="15" customHeight="1">
      <c r="B160" s="305"/>
      <c r="C160" s="332" t="s">
        <v>938</v>
      </c>
      <c r="D160" s="280"/>
      <c r="E160" s="280"/>
      <c r="F160" s="333" t="s">
        <v>874</v>
      </c>
      <c r="G160" s="280"/>
      <c r="H160" s="332" t="s">
        <v>939</v>
      </c>
      <c r="I160" s="332" t="s">
        <v>909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940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868</v>
      </c>
      <c r="D166" s="295"/>
      <c r="E166" s="295"/>
      <c r="F166" s="295" t="s">
        <v>869</v>
      </c>
      <c r="G166" s="337"/>
      <c r="H166" s="338" t="s">
        <v>53</v>
      </c>
      <c r="I166" s="338" t="s">
        <v>56</v>
      </c>
      <c r="J166" s="295" t="s">
        <v>870</v>
      </c>
      <c r="K166" s="272"/>
    </row>
    <row r="167" s="1" customFormat="1" ht="17.25" customHeight="1">
      <c r="B167" s="273"/>
      <c r="C167" s="297" t="s">
        <v>871</v>
      </c>
      <c r="D167" s="297"/>
      <c r="E167" s="297"/>
      <c r="F167" s="298" t="s">
        <v>872</v>
      </c>
      <c r="G167" s="339"/>
      <c r="H167" s="340"/>
      <c r="I167" s="340"/>
      <c r="J167" s="297" t="s">
        <v>873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877</v>
      </c>
      <c r="D169" s="280"/>
      <c r="E169" s="280"/>
      <c r="F169" s="303" t="s">
        <v>874</v>
      </c>
      <c r="G169" s="280"/>
      <c r="H169" s="280" t="s">
        <v>914</v>
      </c>
      <c r="I169" s="280" t="s">
        <v>876</v>
      </c>
      <c r="J169" s="280">
        <v>120</v>
      </c>
      <c r="K169" s="328"/>
    </row>
    <row r="170" s="1" customFormat="1" ht="15" customHeight="1">
      <c r="B170" s="305"/>
      <c r="C170" s="280" t="s">
        <v>923</v>
      </c>
      <c r="D170" s="280"/>
      <c r="E170" s="280"/>
      <c r="F170" s="303" t="s">
        <v>874</v>
      </c>
      <c r="G170" s="280"/>
      <c r="H170" s="280" t="s">
        <v>924</v>
      </c>
      <c r="I170" s="280" t="s">
        <v>876</v>
      </c>
      <c r="J170" s="280" t="s">
        <v>925</v>
      </c>
      <c r="K170" s="328"/>
    </row>
    <row r="171" s="1" customFormat="1" ht="15" customHeight="1">
      <c r="B171" s="305"/>
      <c r="C171" s="280" t="s">
        <v>822</v>
      </c>
      <c r="D171" s="280"/>
      <c r="E171" s="280"/>
      <c r="F171" s="303" t="s">
        <v>874</v>
      </c>
      <c r="G171" s="280"/>
      <c r="H171" s="280" t="s">
        <v>941</v>
      </c>
      <c r="I171" s="280" t="s">
        <v>876</v>
      </c>
      <c r="J171" s="280" t="s">
        <v>925</v>
      </c>
      <c r="K171" s="328"/>
    </row>
    <row r="172" s="1" customFormat="1" ht="15" customHeight="1">
      <c r="B172" s="305"/>
      <c r="C172" s="280" t="s">
        <v>879</v>
      </c>
      <c r="D172" s="280"/>
      <c r="E172" s="280"/>
      <c r="F172" s="303" t="s">
        <v>880</v>
      </c>
      <c r="G172" s="280"/>
      <c r="H172" s="280" t="s">
        <v>941</v>
      </c>
      <c r="I172" s="280" t="s">
        <v>876</v>
      </c>
      <c r="J172" s="280">
        <v>50</v>
      </c>
      <c r="K172" s="328"/>
    </row>
    <row r="173" s="1" customFormat="1" ht="15" customHeight="1">
      <c r="B173" s="305"/>
      <c r="C173" s="280" t="s">
        <v>882</v>
      </c>
      <c r="D173" s="280"/>
      <c r="E173" s="280"/>
      <c r="F173" s="303" t="s">
        <v>874</v>
      </c>
      <c r="G173" s="280"/>
      <c r="H173" s="280" t="s">
        <v>941</v>
      </c>
      <c r="I173" s="280" t="s">
        <v>884</v>
      </c>
      <c r="J173" s="280"/>
      <c r="K173" s="328"/>
    </row>
    <row r="174" s="1" customFormat="1" ht="15" customHeight="1">
      <c r="B174" s="305"/>
      <c r="C174" s="280" t="s">
        <v>893</v>
      </c>
      <c r="D174" s="280"/>
      <c r="E174" s="280"/>
      <c r="F174" s="303" t="s">
        <v>880</v>
      </c>
      <c r="G174" s="280"/>
      <c r="H174" s="280" t="s">
        <v>941</v>
      </c>
      <c r="I174" s="280" t="s">
        <v>876</v>
      </c>
      <c r="J174" s="280">
        <v>50</v>
      </c>
      <c r="K174" s="328"/>
    </row>
    <row r="175" s="1" customFormat="1" ht="15" customHeight="1">
      <c r="B175" s="305"/>
      <c r="C175" s="280" t="s">
        <v>901</v>
      </c>
      <c r="D175" s="280"/>
      <c r="E175" s="280"/>
      <c r="F175" s="303" t="s">
        <v>880</v>
      </c>
      <c r="G175" s="280"/>
      <c r="H175" s="280" t="s">
        <v>941</v>
      </c>
      <c r="I175" s="280" t="s">
        <v>876</v>
      </c>
      <c r="J175" s="280">
        <v>50</v>
      </c>
      <c r="K175" s="328"/>
    </row>
    <row r="176" s="1" customFormat="1" ht="15" customHeight="1">
      <c r="B176" s="305"/>
      <c r="C176" s="280" t="s">
        <v>899</v>
      </c>
      <c r="D176" s="280"/>
      <c r="E176" s="280"/>
      <c r="F176" s="303" t="s">
        <v>880</v>
      </c>
      <c r="G176" s="280"/>
      <c r="H176" s="280" t="s">
        <v>941</v>
      </c>
      <c r="I176" s="280" t="s">
        <v>876</v>
      </c>
      <c r="J176" s="280">
        <v>50</v>
      </c>
      <c r="K176" s="328"/>
    </row>
    <row r="177" s="1" customFormat="1" ht="15" customHeight="1">
      <c r="B177" s="305"/>
      <c r="C177" s="280" t="s">
        <v>110</v>
      </c>
      <c r="D177" s="280"/>
      <c r="E177" s="280"/>
      <c r="F177" s="303" t="s">
        <v>874</v>
      </c>
      <c r="G177" s="280"/>
      <c r="H177" s="280" t="s">
        <v>942</v>
      </c>
      <c r="I177" s="280" t="s">
        <v>943</v>
      </c>
      <c r="J177" s="280"/>
      <c r="K177" s="328"/>
    </row>
    <row r="178" s="1" customFormat="1" ht="15" customHeight="1">
      <c r="B178" s="305"/>
      <c r="C178" s="280" t="s">
        <v>56</v>
      </c>
      <c r="D178" s="280"/>
      <c r="E178" s="280"/>
      <c r="F178" s="303" t="s">
        <v>874</v>
      </c>
      <c r="G178" s="280"/>
      <c r="H178" s="280" t="s">
        <v>944</v>
      </c>
      <c r="I178" s="280" t="s">
        <v>945</v>
      </c>
      <c r="J178" s="280">
        <v>1</v>
      </c>
      <c r="K178" s="328"/>
    </row>
    <row r="179" s="1" customFormat="1" ht="15" customHeight="1">
      <c r="B179" s="305"/>
      <c r="C179" s="280" t="s">
        <v>52</v>
      </c>
      <c r="D179" s="280"/>
      <c r="E179" s="280"/>
      <c r="F179" s="303" t="s">
        <v>874</v>
      </c>
      <c r="G179" s="280"/>
      <c r="H179" s="280" t="s">
        <v>946</v>
      </c>
      <c r="I179" s="280" t="s">
        <v>876</v>
      </c>
      <c r="J179" s="280">
        <v>20</v>
      </c>
      <c r="K179" s="328"/>
    </row>
    <row r="180" s="1" customFormat="1" ht="15" customHeight="1">
      <c r="B180" s="305"/>
      <c r="C180" s="280" t="s">
        <v>53</v>
      </c>
      <c r="D180" s="280"/>
      <c r="E180" s="280"/>
      <c r="F180" s="303" t="s">
        <v>874</v>
      </c>
      <c r="G180" s="280"/>
      <c r="H180" s="280" t="s">
        <v>947</v>
      </c>
      <c r="I180" s="280" t="s">
        <v>876</v>
      </c>
      <c r="J180" s="280">
        <v>255</v>
      </c>
      <c r="K180" s="328"/>
    </row>
    <row r="181" s="1" customFormat="1" ht="15" customHeight="1">
      <c r="B181" s="305"/>
      <c r="C181" s="280" t="s">
        <v>111</v>
      </c>
      <c r="D181" s="280"/>
      <c r="E181" s="280"/>
      <c r="F181" s="303" t="s">
        <v>874</v>
      </c>
      <c r="G181" s="280"/>
      <c r="H181" s="280" t="s">
        <v>838</v>
      </c>
      <c r="I181" s="280" t="s">
        <v>876</v>
      </c>
      <c r="J181" s="280">
        <v>10</v>
      </c>
      <c r="K181" s="328"/>
    </row>
    <row r="182" s="1" customFormat="1" ht="15" customHeight="1">
      <c r="B182" s="305"/>
      <c r="C182" s="280" t="s">
        <v>112</v>
      </c>
      <c r="D182" s="280"/>
      <c r="E182" s="280"/>
      <c r="F182" s="303" t="s">
        <v>874</v>
      </c>
      <c r="G182" s="280"/>
      <c r="H182" s="280" t="s">
        <v>948</v>
      </c>
      <c r="I182" s="280" t="s">
        <v>909</v>
      </c>
      <c r="J182" s="280"/>
      <c r="K182" s="328"/>
    </row>
    <row r="183" s="1" customFormat="1" ht="15" customHeight="1">
      <c r="B183" s="305"/>
      <c r="C183" s="280" t="s">
        <v>949</v>
      </c>
      <c r="D183" s="280"/>
      <c r="E183" s="280"/>
      <c r="F183" s="303" t="s">
        <v>874</v>
      </c>
      <c r="G183" s="280"/>
      <c r="H183" s="280" t="s">
        <v>950</v>
      </c>
      <c r="I183" s="280" t="s">
        <v>909</v>
      </c>
      <c r="J183" s="280"/>
      <c r="K183" s="328"/>
    </row>
    <row r="184" s="1" customFormat="1" ht="15" customHeight="1">
      <c r="B184" s="305"/>
      <c r="C184" s="280" t="s">
        <v>938</v>
      </c>
      <c r="D184" s="280"/>
      <c r="E184" s="280"/>
      <c r="F184" s="303" t="s">
        <v>874</v>
      </c>
      <c r="G184" s="280"/>
      <c r="H184" s="280" t="s">
        <v>951</v>
      </c>
      <c r="I184" s="280" t="s">
        <v>909</v>
      </c>
      <c r="J184" s="280"/>
      <c r="K184" s="328"/>
    </row>
    <row r="185" s="1" customFormat="1" ht="15" customHeight="1">
      <c r="B185" s="305"/>
      <c r="C185" s="280" t="s">
        <v>114</v>
      </c>
      <c r="D185" s="280"/>
      <c r="E185" s="280"/>
      <c r="F185" s="303" t="s">
        <v>880</v>
      </c>
      <c r="G185" s="280"/>
      <c r="H185" s="280" t="s">
        <v>952</v>
      </c>
      <c r="I185" s="280" t="s">
        <v>876</v>
      </c>
      <c r="J185" s="280">
        <v>50</v>
      </c>
      <c r="K185" s="328"/>
    </row>
    <row r="186" s="1" customFormat="1" ht="15" customHeight="1">
      <c r="B186" s="305"/>
      <c r="C186" s="280" t="s">
        <v>953</v>
      </c>
      <c r="D186" s="280"/>
      <c r="E186" s="280"/>
      <c r="F186" s="303" t="s">
        <v>880</v>
      </c>
      <c r="G186" s="280"/>
      <c r="H186" s="280" t="s">
        <v>954</v>
      </c>
      <c r="I186" s="280" t="s">
        <v>955</v>
      </c>
      <c r="J186" s="280"/>
      <c r="K186" s="328"/>
    </row>
    <row r="187" s="1" customFormat="1" ht="15" customHeight="1">
      <c r="B187" s="305"/>
      <c r="C187" s="280" t="s">
        <v>956</v>
      </c>
      <c r="D187" s="280"/>
      <c r="E187" s="280"/>
      <c r="F187" s="303" t="s">
        <v>880</v>
      </c>
      <c r="G187" s="280"/>
      <c r="H187" s="280" t="s">
        <v>957</v>
      </c>
      <c r="I187" s="280" t="s">
        <v>955</v>
      </c>
      <c r="J187" s="280"/>
      <c r="K187" s="328"/>
    </row>
    <row r="188" s="1" customFormat="1" ht="15" customHeight="1">
      <c r="B188" s="305"/>
      <c r="C188" s="280" t="s">
        <v>958</v>
      </c>
      <c r="D188" s="280"/>
      <c r="E188" s="280"/>
      <c r="F188" s="303" t="s">
        <v>880</v>
      </c>
      <c r="G188" s="280"/>
      <c r="H188" s="280" t="s">
        <v>959</v>
      </c>
      <c r="I188" s="280" t="s">
        <v>955</v>
      </c>
      <c r="J188" s="280"/>
      <c r="K188" s="328"/>
    </row>
    <row r="189" s="1" customFormat="1" ht="15" customHeight="1">
      <c r="B189" s="305"/>
      <c r="C189" s="341" t="s">
        <v>960</v>
      </c>
      <c r="D189" s="280"/>
      <c r="E189" s="280"/>
      <c r="F189" s="303" t="s">
        <v>880</v>
      </c>
      <c r="G189" s="280"/>
      <c r="H189" s="280" t="s">
        <v>961</v>
      </c>
      <c r="I189" s="280" t="s">
        <v>962</v>
      </c>
      <c r="J189" s="342" t="s">
        <v>963</v>
      </c>
      <c r="K189" s="328"/>
    </row>
    <row r="190" s="1" customFormat="1" ht="15" customHeight="1">
      <c r="B190" s="305"/>
      <c r="C190" s="341" t="s">
        <v>41</v>
      </c>
      <c r="D190" s="280"/>
      <c r="E190" s="280"/>
      <c r="F190" s="303" t="s">
        <v>874</v>
      </c>
      <c r="G190" s="280"/>
      <c r="H190" s="277" t="s">
        <v>964</v>
      </c>
      <c r="I190" s="280" t="s">
        <v>965</v>
      </c>
      <c r="J190" s="280"/>
      <c r="K190" s="328"/>
    </row>
    <row r="191" s="1" customFormat="1" ht="15" customHeight="1">
      <c r="B191" s="305"/>
      <c r="C191" s="341" t="s">
        <v>966</v>
      </c>
      <c r="D191" s="280"/>
      <c r="E191" s="280"/>
      <c r="F191" s="303" t="s">
        <v>874</v>
      </c>
      <c r="G191" s="280"/>
      <c r="H191" s="280" t="s">
        <v>967</v>
      </c>
      <c r="I191" s="280" t="s">
        <v>909</v>
      </c>
      <c r="J191" s="280"/>
      <c r="K191" s="328"/>
    </row>
    <row r="192" s="1" customFormat="1" ht="15" customHeight="1">
      <c r="B192" s="305"/>
      <c r="C192" s="341" t="s">
        <v>968</v>
      </c>
      <c r="D192" s="280"/>
      <c r="E192" s="280"/>
      <c r="F192" s="303" t="s">
        <v>874</v>
      </c>
      <c r="G192" s="280"/>
      <c r="H192" s="280" t="s">
        <v>969</v>
      </c>
      <c r="I192" s="280" t="s">
        <v>909</v>
      </c>
      <c r="J192" s="280"/>
      <c r="K192" s="328"/>
    </row>
    <row r="193" s="1" customFormat="1" ht="15" customHeight="1">
      <c r="B193" s="305"/>
      <c r="C193" s="341" t="s">
        <v>970</v>
      </c>
      <c r="D193" s="280"/>
      <c r="E193" s="280"/>
      <c r="F193" s="303" t="s">
        <v>880</v>
      </c>
      <c r="G193" s="280"/>
      <c r="H193" s="280" t="s">
        <v>971</v>
      </c>
      <c r="I193" s="280" t="s">
        <v>909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972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973</v>
      </c>
      <c r="D200" s="344"/>
      <c r="E200" s="344"/>
      <c r="F200" s="344" t="s">
        <v>974</v>
      </c>
      <c r="G200" s="345"/>
      <c r="H200" s="344" t="s">
        <v>975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965</v>
      </c>
      <c r="D202" s="280"/>
      <c r="E202" s="280"/>
      <c r="F202" s="303" t="s">
        <v>42</v>
      </c>
      <c r="G202" s="280"/>
      <c r="H202" s="280" t="s">
        <v>976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43</v>
      </c>
      <c r="G203" s="280"/>
      <c r="H203" s="280" t="s">
        <v>977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46</v>
      </c>
      <c r="G204" s="280"/>
      <c r="H204" s="280" t="s">
        <v>978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44</v>
      </c>
      <c r="G205" s="280"/>
      <c r="H205" s="280" t="s">
        <v>979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45</v>
      </c>
      <c r="G206" s="280"/>
      <c r="H206" s="280" t="s">
        <v>980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921</v>
      </c>
      <c r="D208" s="280"/>
      <c r="E208" s="280"/>
      <c r="F208" s="303" t="s">
        <v>78</v>
      </c>
      <c r="G208" s="280"/>
      <c r="H208" s="280" t="s">
        <v>981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816</v>
      </c>
      <c r="G209" s="280"/>
      <c r="H209" s="280" t="s">
        <v>817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814</v>
      </c>
      <c r="G210" s="280"/>
      <c r="H210" s="280" t="s">
        <v>982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818</v>
      </c>
      <c r="G211" s="341"/>
      <c r="H211" s="332" t="s">
        <v>819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820</v>
      </c>
      <c r="G212" s="341"/>
      <c r="H212" s="332" t="s">
        <v>983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945</v>
      </c>
      <c r="D214" s="280"/>
      <c r="E214" s="280"/>
      <c r="F214" s="303">
        <v>1</v>
      </c>
      <c r="G214" s="341"/>
      <c r="H214" s="332" t="s">
        <v>984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985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986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987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Štefan Bolvári</dc:creator>
  <cp:lastModifiedBy>Štefan Bolvári</cp:lastModifiedBy>
  <dcterms:created xsi:type="dcterms:W3CDTF">2021-04-09T08:12:46Z</dcterms:created>
  <dcterms:modified xsi:type="dcterms:W3CDTF">2021-04-09T08:13:03Z</dcterms:modified>
</cp:coreProperties>
</file>